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M:\ABAS-Listed\Sunsweet Public Company Limited\Sun Sweet Plc_June 2023 [Q2]\"/>
    </mc:Choice>
  </mc:AlternateContent>
  <xr:revisionPtr revIDLastSave="0" documentId="13_ncr:1_{F215B383-431F-4176-BF74-88B4ADE5A749}" xr6:coauthVersionLast="47" xr6:coauthVersionMax="47" xr10:uidLastSave="{00000000-0000-0000-0000-000000000000}"/>
  <bookViews>
    <workbookView xWindow="-120" yWindow="-120" windowWidth="21840" windowHeight="13140" tabRatio="530" activeTab="5" xr2:uid="{00000000-000D-0000-FFFF-FFFF00000000}"/>
  </bookViews>
  <sheets>
    <sheet name="BS2-4" sheetId="1" r:id="rId1"/>
    <sheet name="PL5  (3month)" sheetId="11" r:id="rId2"/>
    <sheet name="PL6  (6month)" sheetId="12" r:id="rId3"/>
    <sheet name="EQ_Conso7" sheetId="8" r:id="rId4"/>
    <sheet name="EQ_Comp8" sheetId="9" r:id="rId5"/>
    <sheet name="CF9-10" sheetId="10" r:id="rId6"/>
  </sheets>
  <definedNames>
    <definedName name="_Order1" hidden="1">255</definedName>
    <definedName name="_Order2" hidden="1">255</definedName>
    <definedName name="aa" localSheetId="5" hidden="1">{"'Sheet1'!$A$1:$Y$6"}</definedName>
    <definedName name="aa" hidden="1">{"'Sheet1'!$A$1:$Y$6"}</definedName>
    <definedName name="Cashflow" localSheetId="5" hidden="1">{"'Sheet1'!$L$16"}</definedName>
    <definedName name="Cashflow" hidden="1">{"'Sheet1'!$L$16"}</definedName>
    <definedName name="CHASHFLOW" localSheetId="5" hidden="1">{"'Sheet1'!$L$16"}</definedName>
    <definedName name="CHASHFLOW" hidden="1">{"'Sheet1'!$L$16"}</definedName>
    <definedName name="h" localSheetId="5" hidden="1">{"'Sheet1'!$L$16"}</definedName>
    <definedName name="h" hidden="1">{"'Sheet1'!$L$16"}</definedName>
    <definedName name="hay" localSheetId="5" hidden="1">{"'Sheet1'!$L$16"}</definedName>
    <definedName name="hay" hidden="1">{"'Sheet1'!$L$16"}</definedName>
    <definedName name="hey" localSheetId="5" hidden="1">{"'Sheet1'!$L$16"}</definedName>
    <definedName name="hey" hidden="1">{"'Sheet1'!$L$16"}</definedName>
    <definedName name="HTML_CodePage" hidden="1">874</definedName>
    <definedName name="HTML_Control" localSheetId="5" hidden="1">{"'Sheet1'!$A$1:$Y$6"}</definedName>
    <definedName name="HTML_Control" hidden="1">{"'Sheet1'!$A$1:$Y$6"}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"C:\BOTHomepage\DataBank\FinMarkets\Bond\yield03.html"</definedName>
    <definedName name="HTML_Title" hidden="1">"Interpolation of T-Bill Yield and Government Bond Yield Curve"</definedName>
    <definedName name="huy" localSheetId="5" hidden="1">{"'Sheet1'!$L$16"}</definedName>
    <definedName name="huy" hidden="1">{"'Sheet1'!$L$16"}</definedName>
    <definedName name="J" localSheetId="5" hidden="1">{"'Sheet1'!$A$1:$Y$6"}</definedName>
    <definedName name="J" hidden="1">{"'Sheet1'!$A$1:$Y$6"}</definedName>
    <definedName name="N" localSheetId="5" hidden="1">{"'Sheet1'!$L$16"}</definedName>
    <definedName name="N" hidden="1">{"'Sheet1'!$L$16"}</definedName>
    <definedName name="資金繰り表" localSheetId="5" hidden="1">{"'Sheet1'!$L$16"}</definedName>
    <definedName name="資金繰り表" hidden="1">{"'Sheet1'!$L$16"}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3" i="10" l="1"/>
  <c r="R26" i="9" l="1"/>
  <c r="R27" i="8"/>
  <c r="V27" i="8" s="1"/>
  <c r="R27" i="9"/>
  <c r="R28" i="8"/>
  <c r="V28" i="8" s="1"/>
  <c r="D23" i="12"/>
  <c r="H23" i="11"/>
  <c r="E23" i="1"/>
  <c r="P30" i="8"/>
  <c r="N30" i="8"/>
  <c r="V30" i="8" l="1"/>
  <c r="R30" i="8"/>
  <c r="F42" i="11"/>
  <c r="J42" i="11"/>
  <c r="I84" i="1"/>
  <c r="G84" i="1"/>
  <c r="E84" i="1"/>
  <c r="E134" i="1" l="1"/>
  <c r="E137" i="1" s="1"/>
  <c r="R22" i="8"/>
  <c r="N93" i="10"/>
  <c r="J93" i="10"/>
  <c r="H93" i="10"/>
  <c r="A3" i="8"/>
  <c r="A3" i="9" s="1"/>
  <c r="P21" i="9"/>
  <c r="A50" i="12"/>
  <c r="J15" i="12"/>
  <c r="J23" i="12" s="1"/>
  <c r="J26" i="12" s="1"/>
  <c r="J30" i="12" s="1"/>
  <c r="J33" i="12" s="1"/>
  <c r="J36" i="12" s="1"/>
  <c r="J39" i="12" s="1"/>
  <c r="J42" i="12" s="1"/>
  <c r="H26" i="12"/>
  <c r="H30" i="12" s="1"/>
  <c r="H33" i="12" s="1"/>
  <c r="H36" i="12" s="1"/>
  <c r="H39" i="12" s="1"/>
  <c r="H42" i="12" s="1"/>
  <c r="F15" i="12"/>
  <c r="F23" i="12" s="1"/>
  <c r="F26" i="12" s="1"/>
  <c r="F30" i="12" s="1"/>
  <c r="F33" i="12" s="1"/>
  <c r="F36" i="12" s="1"/>
  <c r="F39" i="12" s="1"/>
  <c r="F42" i="12" s="1"/>
  <c r="D26" i="12"/>
  <c r="D30" i="12" s="1"/>
  <c r="D33" i="12" s="1"/>
  <c r="D36" i="12" s="1"/>
  <c r="D39" i="12" s="1"/>
  <c r="D42" i="12" s="1"/>
  <c r="A1" i="12"/>
  <c r="J15" i="11"/>
  <c r="J23" i="11" s="1"/>
  <c r="J26" i="11" s="1"/>
  <c r="H26" i="11"/>
  <c r="F15" i="11"/>
  <c r="F23" i="11" s="1"/>
  <c r="F26" i="11" s="1"/>
  <c r="D23" i="11"/>
  <c r="D26" i="11" s="1"/>
  <c r="K84" i="1"/>
  <c r="L76" i="10"/>
  <c r="R29" i="9"/>
  <c r="P29" i="9"/>
  <c r="N29" i="9"/>
  <c r="L29" i="9"/>
  <c r="J29" i="9"/>
  <c r="H29" i="9"/>
  <c r="F29" i="9"/>
  <c r="D29" i="9"/>
  <c r="N21" i="9"/>
  <c r="L21" i="9"/>
  <c r="J21" i="9"/>
  <c r="H21" i="9"/>
  <c r="F21" i="9"/>
  <c r="D21" i="9"/>
  <c r="R21" i="9" l="1"/>
  <c r="H76" i="10"/>
  <c r="J76" i="10"/>
  <c r="N76" i="10"/>
  <c r="H50" i="10"/>
  <c r="L50" i="10"/>
  <c r="J50" i="10"/>
  <c r="N50" i="10"/>
  <c r="L30" i="8" l="1"/>
  <c r="J30" i="8"/>
  <c r="H30" i="8"/>
  <c r="F30" i="8"/>
  <c r="D30" i="8"/>
  <c r="V22" i="8"/>
  <c r="P22" i="8"/>
  <c r="N22" i="8"/>
  <c r="L22" i="8"/>
  <c r="J22" i="8"/>
  <c r="H22" i="8"/>
  <c r="F22" i="8"/>
  <c r="D22" i="8"/>
  <c r="F36" i="11"/>
  <c r="H30" i="11"/>
  <c r="H33" i="11" s="1"/>
  <c r="H36" i="11" s="1"/>
  <c r="H39" i="11" s="1"/>
  <c r="H42" i="11" s="1"/>
  <c r="F30" i="11"/>
  <c r="D30" i="11"/>
  <c r="G134" i="1"/>
  <c r="D33" i="11" l="1"/>
  <c r="D36" i="11" s="1"/>
  <c r="D39" i="11" s="1"/>
  <c r="D42" i="11" s="1"/>
  <c r="I75" i="1"/>
  <c r="I86" i="1" s="1"/>
  <c r="G75" i="1"/>
  <c r="G86" i="1" s="1"/>
  <c r="G139" i="1" s="1"/>
  <c r="E75" i="1"/>
  <c r="E86" i="1" s="1"/>
  <c r="E139" i="1" s="1"/>
  <c r="E34" i="1"/>
  <c r="I23" i="1"/>
  <c r="G23" i="1"/>
  <c r="I134" i="1"/>
  <c r="I137" i="1" s="1"/>
  <c r="K134" i="1"/>
  <c r="G34" i="1"/>
  <c r="I139" i="1" l="1"/>
  <c r="E36" i="1"/>
  <c r="G36" i="1"/>
  <c r="I34" i="1"/>
  <c r="I36" i="1" s="1"/>
  <c r="J36" i="11"/>
  <c r="K23" i="1"/>
  <c r="J30" i="11"/>
  <c r="K34" i="1"/>
  <c r="A3" i="10" l="1"/>
  <c r="A55" i="10" s="1"/>
  <c r="A50" i="11"/>
  <c r="A35" i="8" s="1"/>
  <c r="A1" i="11"/>
  <c r="K75" i="1"/>
  <c r="K86" i="1" s="1"/>
  <c r="A101" i="10"/>
  <c r="A52" i="10"/>
  <c r="T30" i="8"/>
  <c r="A53" i="10"/>
  <c r="A51" i="1"/>
  <c r="A102" i="1" s="1"/>
  <c r="A53" i="1"/>
  <c r="A101" i="1"/>
  <c r="A151" i="1" s="1"/>
  <c r="A104" i="1"/>
  <c r="K139" i="1" l="1"/>
  <c r="J26" i="10"/>
  <c r="J38" i="10" s="1"/>
  <c r="J41" i="10" s="1"/>
  <c r="J79" i="10" s="1"/>
  <c r="J85" i="10" s="1"/>
  <c r="N26" i="10"/>
  <c r="N38" i="10" s="1"/>
  <c r="N41" i="10" s="1"/>
  <c r="N79" i="10" s="1"/>
  <c r="N85" i="10" s="1"/>
  <c r="K36" i="1"/>
  <c r="L26" i="10"/>
  <c r="L38" i="10" s="1"/>
  <c r="L41" i="10" s="1"/>
  <c r="L79" i="10" s="1"/>
  <c r="L85" i="10" s="1"/>
  <c r="H26" i="10"/>
  <c r="H38" i="10" s="1"/>
  <c r="H41" i="10" s="1"/>
  <c r="H79" i="10" s="1"/>
  <c r="H85" i="10" s="1"/>
</calcChain>
</file>

<file path=xl/sharedStrings.xml><?xml version="1.0" encoding="utf-8"?>
<sst xmlns="http://schemas.openxmlformats.org/spreadsheetml/2006/main" count="422" uniqueCount="199">
  <si>
    <t>Statement of Financial Position</t>
  </si>
  <si>
    <t xml:space="preserve">Consolidated </t>
  </si>
  <si>
    <t>Separate</t>
  </si>
  <si>
    <t>31 December</t>
  </si>
  <si>
    <t>Notes</t>
  </si>
  <si>
    <t>Baht</t>
  </si>
  <si>
    <t>Assets</t>
  </si>
  <si>
    <t>Current assets</t>
  </si>
  <si>
    <t>Cash and cash equivalents</t>
  </si>
  <si>
    <t>Trade and other receivables, net</t>
  </si>
  <si>
    <t>Inventories</t>
  </si>
  <si>
    <t>Other current assets</t>
  </si>
  <si>
    <t>Total current assets</t>
  </si>
  <si>
    <t>Non-current assets</t>
  </si>
  <si>
    <t>Property, plant and equipment, net</t>
  </si>
  <si>
    <t>Intangible assets, net</t>
  </si>
  <si>
    <t>Total non-current assets</t>
  </si>
  <si>
    <t>Total assets</t>
  </si>
  <si>
    <t>Liabilities and equity</t>
  </si>
  <si>
    <t>Current liabilities</t>
  </si>
  <si>
    <t>Trade and other payables</t>
  </si>
  <si>
    <t>Other current liabilities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</si>
  <si>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</si>
  <si>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</si>
  <si>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</si>
  <si>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</si>
  <si>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</si>
  <si>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Equity</t>
  </si>
  <si>
    <t>Share capital</t>
  </si>
  <si>
    <t>Authorised share capital</t>
  </si>
  <si>
    <t>Unappropriated</t>
  </si>
  <si>
    <t xml:space="preserve">Equity attributable to owners </t>
  </si>
  <si>
    <t>Non-controlling interests</t>
  </si>
  <si>
    <t>Total equity</t>
  </si>
  <si>
    <t>Total liabilities and equity</t>
  </si>
  <si>
    <t>Statement of Comprehensive Income</t>
  </si>
  <si>
    <t>Other income</t>
  </si>
  <si>
    <t>Selling expenses</t>
  </si>
  <si>
    <t>Administrative expenses</t>
  </si>
  <si>
    <t>Finance costs</t>
  </si>
  <si>
    <t>Income tax</t>
  </si>
  <si>
    <t xml:space="preserve">   Non-controlling interests</t>
  </si>
  <si>
    <t>Statement of Changes in Equity</t>
  </si>
  <si>
    <t>Total</t>
  </si>
  <si>
    <t>combination</t>
  </si>
  <si>
    <t>share capital</t>
  </si>
  <si>
    <t>under common</t>
  </si>
  <si>
    <t>interests</t>
  </si>
  <si>
    <t>control</t>
  </si>
  <si>
    <t xml:space="preserve"> paid-up</t>
  </si>
  <si>
    <t xml:space="preserve">Statement of Cash Flows </t>
  </si>
  <si>
    <t xml:space="preserve"> </t>
  </si>
  <si>
    <t>Cash flows from operating activities</t>
  </si>
  <si>
    <t>Adjustments for:</t>
  </si>
  <si>
    <t>Interest income</t>
  </si>
  <si>
    <t>Changes in working capital</t>
  </si>
  <si>
    <t>Operating assets decrease (increase)</t>
  </si>
  <si>
    <t>Operating liabilities increase (decrease)</t>
  </si>
  <si>
    <t>Income tax paid</t>
  </si>
  <si>
    <t>Cash flows from investing activities</t>
  </si>
  <si>
    <t xml:space="preserve">Proceeds from interest income </t>
  </si>
  <si>
    <t>Net cash used in investing activities</t>
  </si>
  <si>
    <t>Statement of Cash Flows</t>
  </si>
  <si>
    <t>Cash flows from financing activities</t>
  </si>
  <si>
    <t>Interest paid</t>
  </si>
  <si>
    <t>financial information</t>
  </si>
  <si>
    <t>from financial institutions</t>
  </si>
  <si>
    <t>(Unaudited)</t>
  </si>
  <si>
    <t>(Audited)</t>
  </si>
  <si>
    <t>Issued and paid-up share capital</t>
  </si>
  <si>
    <t>Deferred tax assets, net</t>
  </si>
  <si>
    <t xml:space="preserve">Statement of Financial Position </t>
  </si>
  <si>
    <t xml:space="preserve">Gross profit </t>
  </si>
  <si>
    <t>Trade and other receivables</t>
  </si>
  <si>
    <t>equity</t>
  </si>
  <si>
    <t>Income tax payable</t>
  </si>
  <si>
    <t>from business</t>
  </si>
  <si>
    <t>Cost of sales</t>
  </si>
  <si>
    <t>Appropriated - legal reserve</t>
  </si>
  <si>
    <t>Other component of equity</t>
  </si>
  <si>
    <t>Inventories, net</t>
  </si>
  <si>
    <t xml:space="preserve">      at par value of Baht 0.50 each  </t>
  </si>
  <si>
    <t>Sunsweet Public Company Limited</t>
  </si>
  <si>
    <t>Other</t>
  </si>
  <si>
    <t>comprehensive</t>
  </si>
  <si>
    <t>Non-</t>
  </si>
  <si>
    <t>component</t>
  </si>
  <si>
    <t>controlling</t>
  </si>
  <si>
    <t>legal reserve</t>
  </si>
  <si>
    <t>of equity</t>
  </si>
  <si>
    <t>Discount</t>
  </si>
  <si>
    <t>Total other</t>
  </si>
  <si>
    <t>obligations</t>
  </si>
  <si>
    <t>Discount from business combination</t>
  </si>
  <si>
    <t>under common control</t>
  </si>
  <si>
    <t>Separate financial information (Unaudited)</t>
  </si>
  <si>
    <t>Amortisation</t>
  </si>
  <si>
    <t>Depreciation</t>
  </si>
  <si>
    <t>Contract liabilities</t>
  </si>
  <si>
    <t>Right-of-use assets, net</t>
  </si>
  <si>
    <t>Proceeds from short-term loans</t>
  </si>
  <si>
    <t xml:space="preserve">Cash and cash equivalents </t>
  </si>
  <si>
    <t>at the ending of the period</t>
  </si>
  <si>
    <t>The accompanying notes form part of this interim financial information.</t>
  </si>
  <si>
    <t xml:space="preserve">      at Baht 0.50 each</t>
  </si>
  <si>
    <t>Cash and cash equivalents at the</t>
  </si>
  <si>
    <t>beginning of the period</t>
  </si>
  <si>
    <t>Remeasurement of</t>
  </si>
  <si>
    <t>employee benefit</t>
  </si>
  <si>
    <t>Restricted deposits at banks</t>
  </si>
  <si>
    <t>Current portion of lease liabilities, net</t>
  </si>
  <si>
    <t>Lease liabilities, net</t>
  </si>
  <si>
    <t>Premium on paid-up capital</t>
  </si>
  <si>
    <t>Payment for purchase of intangible assets</t>
  </si>
  <si>
    <t>Consolidated financial information (Unaudited)</t>
  </si>
  <si>
    <t>Revenue from sales</t>
  </si>
  <si>
    <t>Profit before income tax</t>
  </si>
  <si>
    <t>Profit for the period</t>
  </si>
  <si>
    <t xml:space="preserve">   income for the period</t>
  </si>
  <si>
    <t>Profit attributable to:</t>
  </si>
  <si>
    <t xml:space="preserve">Earnings per share </t>
  </si>
  <si>
    <t xml:space="preserve">   Basic earnings per share</t>
  </si>
  <si>
    <t xml:space="preserve">Total comprehensive income </t>
  </si>
  <si>
    <t xml:space="preserve">   attributable to:</t>
  </si>
  <si>
    <t>Issued and</t>
  </si>
  <si>
    <t>Premium on</t>
  </si>
  <si>
    <t>paid-up capital</t>
  </si>
  <si>
    <t>attributable</t>
  </si>
  <si>
    <t>to owners</t>
  </si>
  <si>
    <t>Capital contributed</t>
  </si>
  <si>
    <t xml:space="preserve">Appropriated - </t>
  </si>
  <si>
    <t>Depreciation of right-of-use assets</t>
  </si>
  <si>
    <t>Employee benefit paid</t>
  </si>
  <si>
    <t>Non-cash items:</t>
  </si>
  <si>
    <t>Net increase (decrease) in</t>
  </si>
  <si>
    <t>cash and cash equivalents</t>
  </si>
  <si>
    <t xml:space="preserve">   645,000,000 ordinary shares </t>
  </si>
  <si>
    <t xml:space="preserve">   644,997,425 ordinary shares paid-up</t>
  </si>
  <si>
    <t xml:space="preserve">   Total comprehensive income for the period</t>
  </si>
  <si>
    <t>from a financial institution</t>
  </si>
  <si>
    <t xml:space="preserve">   Owners of the Company </t>
  </si>
  <si>
    <t>of the Company</t>
  </si>
  <si>
    <t>Attributable to owners of the Company</t>
  </si>
  <si>
    <t>Changes in equity for the period</t>
  </si>
  <si>
    <t>Cash flows from operations</t>
  </si>
  <si>
    <t>- Increase in right-of-use assets under lease liabilities</t>
  </si>
  <si>
    <t>- Purchases of fixed assets on payable</t>
  </si>
  <si>
    <t>Appropriated-</t>
  </si>
  <si>
    <t>Derivative assets</t>
  </si>
  <si>
    <t>Derivative liabilities</t>
  </si>
  <si>
    <t>Dividend paid</t>
  </si>
  <si>
    <t>Payment for short-term loans</t>
  </si>
  <si>
    <t>2022</t>
  </si>
  <si>
    <t>Opening balance as at 1 January 2022</t>
  </si>
  <si>
    <t>Current portion of long-term loans</t>
  </si>
  <si>
    <t>Retained earnings</t>
  </si>
  <si>
    <t>Total comprehensive</t>
  </si>
  <si>
    <t>Proceeds from long-term loans</t>
  </si>
  <si>
    <t>Payment for long-term loans</t>
  </si>
  <si>
    <t>Payment for purchase of</t>
  </si>
  <si>
    <t>property, plant and equipment</t>
  </si>
  <si>
    <t>Payment for principal of lease liabilities</t>
  </si>
  <si>
    <t>Investment in a subsidiary</t>
  </si>
  <si>
    <t>Note</t>
  </si>
  <si>
    <t>Other comprehensive income</t>
  </si>
  <si>
    <t>12</t>
  </si>
  <si>
    <t>Net cash generated from operating activities</t>
  </si>
  <si>
    <t>Losses on expected credit losses (reversal)</t>
  </si>
  <si>
    <t>2023</t>
  </si>
  <si>
    <t>Opening balance as at 1 January 2023</t>
  </si>
  <si>
    <t>Short-term loan to a related party</t>
  </si>
  <si>
    <t>under</t>
  </si>
  <si>
    <t>common</t>
  </si>
  <si>
    <r>
      <t>Statement of Financial Position</t>
    </r>
    <r>
      <rPr>
        <sz val="10"/>
        <color indexed="8"/>
        <rFont val="Arial"/>
        <family val="2"/>
      </rPr>
      <t xml:space="preserve"> </t>
    </r>
  </si>
  <si>
    <r>
      <t xml:space="preserve">Liabilities and equity </t>
    </r>
    <r>
      <rPr>
        <sz val="10"/>
        <color indexed="8"/>
        <rFont val="Arial"/>
        <family val="2"/>
      </rPr>
      <t>(continued)</t>
    </r>
  </si>
  <si>
    <t xml:space="preserve">Long-term loans from </t>
  </si>
  <si>
    <t>a financial institution</t>
  </si>
  <si>
    <t xml:space="preserve">   Dividend paid</t>
  </si>
  <si>
    <t>Loss on disposed and write-off of equipment</t>
  </si>
  <si>
    <t>Proceeds from disposals of equipment</t>
  </si>
  <si>
    <t>As at 30 June 2023</t>
  </si>
  <si>
    <t>30 June</t>
  </si>
  <si>
    <t>For the three-month period ended 30 June 2023</t>
  </si>
  <si>
    <t>Closing balance as at 30 June 2023</t>
  </si>
  <si>
    <t>Closing balance as at 30 June 2022</t>
  </si>
  <si>
    <t>For the six-month period ended 30 June 2023</t>
  </si>
  <si>
    <t>Loss from decrease in value of inventories</t>
  </si>
  <si>
    <t xml:space="preserve">Cash and cash equivalents at the beginning </t>
  </si>
  <si>
    <t>of the period comprise of:</t>
  </si>
  <si>
    <r>
      <rPr>
        <u/>
        <sz val="9"/>
        <rFont val="Arial"/>
        <family val="2"/>
      </rPr>
      <t>Less</t>
    </r>
    <r>
      <rPr>
        <sz val="9"/>
        <rFont val="Arial"/>
        <family val="2"/>
      </rPr>
      <t xml:space="preserve">  Bank overdrafts</t>
    </r>
  </si>
  <si>
    <t xml:space="preserve">Total cash and cash equivalents at the beginning </t>
  </si>
  <si>
    <t>of the period</t>
  </si>
  <si>
    <t>Losses on derivatives, net</t>
  </si>
  <si>
    <t>Gains on exchange rate, net</t>
  </si>
  <si>
    <t>Loss on changes in fair value of derivative</t>
  </si>
  <si>
    <t>Net cash used in financing activities</t>
  </si>
  <si>
    <t>expense</t>
  </si>
  <si>
    <t>Unrealised gain on exchange rate, net</t>
  </si>
  <si>
    <t>Exchange gains on cash and cash equivalent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</si>
</sst>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\-"/>
    <numFmt numFmtId="167" formatCode="#,##0.0;\(#,##0.0\)"/>
    <numFmt numFmtId="168" formatCode="_-* #,##0_-;\-* #,##0_-;_-* &quot;-&quot;??_-;_-@_-"/>
    <numFmt numFmtId="169" formatCode="#,##0.0;\(#,##0.0\);\-"/>
    <numFmt numFmtId="170" formatCode="#,##0.00;\(#,##0.00\);\-"/>
  </numFmts>
  <fonts count="19" x14ac:knownFonts="1">
    <font>
      <sz val="11"/>
      <color theme="1"/>
      <name val="Calibri"/>
      <family val="2"/>
      <scheme val="minor"/>
    </font>
    <font>
      <sz val="14"/>
      <name val="Cordia New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i/>
      <sz val="8"/>
      <color theme="1"/>
      <name val="Arial"/>
      <family val="2"/>
    </font>
    <font>
      <u/>
      <sz val="9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</borders>
  <cellStyleXfs count="10">
    <xf numFmtId="0" fontId="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37" fontId="5" fillId="0" borderId="0"/>
  </cellStyleXfs>
  <cellXfs count="251">
    <xf numFmtId="0" fontId="0" fillId="0" borderId="0" xfId="0"/>
    <xf numFmtId="165" fontId="3" fillId="0" borderId="0" xfId="8" applyNumberFormat="1" applyFont="1" applyAlignment="1">
      <alignment vertical="center"/>
    </xf>
    <xf numFmtId="166" fontId="3" fillId="0" borderId="0" xfId="8" applyNumberFormat="1" applyFont="1" applyAlignment="1">
      <alignment horizontal="right" vertical="center"/>
    </xf>
    <xf numFmtId="166" fontId="3" fillId="0" borderId="1" xfId="0" applyNumberFormat="1" applyFont="1" applyBorder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vertical="center"/>
    </xf>
    <xf numFmtId="166" fontId="3" fillId="0" borderId="3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6" fillId="0" borderId="0" xfId="0" applyNumberFormat="1" applyFont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vertical="center"/>
    </xf>
    <xf numFmtId="166" fontId="6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165" fontId="4" fillId="0" borderId="0" xfId="8" applyNumberFormat="1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6" fillId="0" borderId="0" xfId="0" quotePrefix="1" applyNumberFormat="1" applyFont="1" applyAlignment="1">
      <alignment horizontal="center" vertical="center"/>
    </xf>
    <xf numFmtId="0" fontId="8" fillId="0" borderId="0" xfId="7" applyFont="1" applyAlignment="1">
      <alignment vertical="center"/>
    </xf>
    <xf numFmtId="165" fontId="8" fillId="0" borderId="0" xfId="8" applyNumberFormat="1" applyFont="1" applyAlignment="1">
      <alignment horizontal="center" vertical="center"/>
    </xf>
    <xf numFmtId="166" fontId="9" fillId="0" borderId="0" xfId="1" applyNumberFormat="1" applyFont="1" applyFill="1" applyBorder="1" applyAlignment="1">
      <alignment horizontal="right" vertical="center"/>
    </xf>
    <xf numFmtId="166" fontId="9" fillId="0" borderId="0" xfId="8" applyNumberFormat="1" applyFont="1" applyAlignment="1">
      <alignment vertical="center"/>
    </xf>
    <xf numFmtId="165" fontId="9" fillId="0" borderId="0" xfId="8" applyNumberFormat="1" applyFont="1" applyAlignment="1">
      <alignment vertical="center"/>
    </xf>
    <xf numFmtId="0" fontId="8" fillId="0" borderId="0" xfId="8" applyFont="1" applyAlignment="1">
      <alignment vertical="center"/>
    </xf>
    <xf numFmtId="0" fontId="9" fillId="0" borderId="0" xfId="8" applyFont="1" applyAlignment="1">
      <alignment vertical="center"/>
    </xf>
    <xf numFmtId="166" fontId="9" fillId="0" borderId="1" xfId="1" applyNumberFormat="1" applyFont="1" applyFill="1" applyBorder="1" applyAlignment="1">
      <alignment horizontal="right" vertical="center"/>
    </xf>
    <xf numFmtId="166" fontId="9" fillId="0" borderId="0" xfId="1" applyNumberFormat="1" applyFont="1" applyFill="1" applyBorder="1" applyAlignment="1">
      <alignment horizontal="center" vertical="center"/>
    </xf>
    <xf numFmtId="166" fontId="9" fillId="0" borderId="0" xfId="1" applyNumberFormat="1" applyFont="1" applyFill="1" applyAlignment="1">
      <alignment horizontal="center" vertical="center"/>
    </xf>
    <xf numFmtId="166" fontId="9" fillId="0" borderId="0" xfId="1" applyNumberFormat="1" applyFont="1" applyFill="1" applyAlignment="1">
      <alignment vertical="center"/>
    </xf>
    <xf numFmtId="166" fontId="9" fillId="0" borderId="3" xfId="1" applyNumberFormat="1" applyFont="1" applyFill="1" applyBorder="1" applyAlignment="1">
      <alignment horizontal="right" vertical="center"/>
    </xf>
    <xf numFmtId="166" fontId="9" fillId="2" borderId="0" xfId="1" applyNumberFormat="1" applyFont="1" applyFill="1" applyBorder="1" applyAlignment="1">
      <alignment horizontal="right" vertical="center"/>
    </xf>
    <xf numFmtId="166" fontId="9" fillId="2" borderId="1" xfId="1" applyNumberFormat="1" applyFont="1" applyFill="1" applyBorder="1" applyAlignment="1">
      <alignment horizontal="right" vertical="center"/>
    </xf>
    <xf numFmtId="166" fontId="9" fillId="2" borderId="0" xfId="1" applyNumberFormat="1" applyFont="1" applyFill="1" applyAlignment="1">
      <alignment horizontal="center" vertical="center"/>
    </xf>
    <xf numFmtId="166" fontId="9" fillId="2" borderId="0" xfId="1" applyNumberFormat="1" applyFont="1" applyFill="1" applyAlignment="1">
      <alignment vertical="center"/>
    </xf>
    <xf numFmtId="166" fontId="9" fillId="2" borderId="3" xfId="1" applyNumberFormat="1" applyFont="1" applyFill="1" applyBorder="1" applyAlignment="1">
      <alignment horizontal="right" vertical="center"/>
    </xf>
    <xf numFmtId="169" fontId="6" fillId="0" borderId="0" xfId="0" applyNumberFormat="1" applyFont="1" applyAlignment="1">
      <alignment horizontal="center" vertical="center"/>
    </xf>
    <xf numFmtId="169" fontId="4" fillId="0" borderId="0" xfId="0" applyNumberFormat="1" applyFont="1" applyAlignment="1">
      <alignment vertical="center"/>
    </xf>
    <xf numFmtId="169" fontId="6" fillId="0" borderId="0" xfId="0" applyNumberFormat="1" applyFont="1" applyAlignment="1">
      <alignment horizontal="right" vertical="center"/>
    </xf>
    <xf numFmtId="166" fontId="9" fillId="0" borderId="1" xfId="8" applyNumberFormat="1" applyFont="1" applyBorder="1" applyAlignment="1">
      <alignment vertical="center"/>
    </xf>
    <xf numFmtId="165" fontId="9" fillId="0" borderId="0" xfId="8" applyNumberFormat="1" applyFont="1" applyAlignment="1">
      <alignment horizontal="center" vertical="center"/>
    </xf>
    <xf numFmtId="165" fontId="6" fillId="0" borderId="1" xfId="8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168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horizontal="right" vertical="center"/>
    </xf>
    <xf numFmtId="166" fontId="2" fillId="0" borderId="0" xfId="8" quotePrefix="1" applyNumberFormat="1" applyFont="1" applyAlignment="1">
      <alignment horizontal="right" vertical="center"/>
    </xf>
    <xf numFmtId="166" fontId="2" fillId="0" borderId="0" xfId="8" applyNumberFormat="1" applyFont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horizontal="right" wrapText="1"/>
    </xf>
    <xf numFmtId="168" fontId="3" fillId="0" borderId="0" xfId="1" applyNumberFormat="1" applyFont="1" applyFill="1" applyAlignment="1">
      <alignment vertical="center"/>
    </xf>
    <xf numFmtId="166" fontId="3" fillId="0" borderId="0" xfId="8" applyNumberFormat="1" applyFont="1" applyAlignment="1">
      <alignment horizontal="right"/>
    </xf>
    <xf numFmtId="167" fontId="3" fillId="0" borderId="0" xfId="0" applyNumberFormat="1" applyFont="1" applyAlignment="1">
      <alignment horizontal="center" vertical="center"/>
    </xf>
    <xf numFmtId="166" fontId="3" fillId="0" borderId="1" xfId="8" applyNumberFormat="1" applyFont="1" applyBorder="1" applyAlignment="1">
      <alignment horizontal="right" vertical="center"/>
    </xf>
    <xf numFmtId="37" fontId="3" fillId="0" borderId="0" xfId="0" applyNumberFormat="1" applyFont="1" applyAlignment="1">
      <alignment vertical="center"/>
    </xf>
    <xf numFmtId="165" fontId="3" fillId="0" borderId="0" xfId="0" quotePrefix="1" applyNumberFormat="1" applyFont="1" applyAlignment="1">
      <alignment horizontal="center" vertical="center"/>
    </xf>
    <xf numFmtId="37" fontId="2" fillId="0" borderId="0" xfId="0" applyNumberFormat="1" applyFont="1" applyAlignment="1">
      <alignment vertical="center"/>
    </xf>
    <xf numFmtId="168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168" fontId="3" fillId="0" borderId="0" xfId="8" applyNumberFormat="1" applyFont="1" applyAlignment="1">
      <alignment vertical="center"/>
    </xf>
    <xf numFmtId="166" fontId="3" fillId="0" borderId="1" xfId="8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10" fillId="0" borderId="0" xfId="8" applyNumberFormat="1" applyFont="1" applyAlignment="1">
      <alignment vertical="center"/>
    </xf>
    <xf numFmtId="166" fontId="11" fillId="0" borderId="0" xfId="3" applyNumberFormat="1" applyFont="1" applyFill="1" applyAlignment="1">
      <alignment vertical="center"/>
    </xf>
    <xf numFmtId="166" fontId="11" fillId="0" borderId="0" xfId="8" applyNumberFormat="1" applyFont="1" applyAlignment="1">
      <alignment vertical="center"/>
    </xf>
    <xf numFmtId="165" fontId="11" fillId="0" borderId="0" xfId="8" applyNumberFormat="1" applyFont="1" applyAlignment="1">
      <alignment vertical="center"/>
    </xf>
    <xf numFmtId="165" fontId="10" fillId="0" borderId="1" xfId="8" applyNumberFormat="1" applyFont="1" applyBorder="1" applyAlignment="1">
      <alignment vertical="center"/>
    </xf>
    <xf numFmtId="166" fontId="11" fillId="0" borderId="1" xfId="3" applyNumberFormat="1" applyFont="1" applyFill="1" applyBorder="1" applyAlignment="1">
      <alignment vertical="center"/>
    </xf>
    <xf numFmtId="166" fontId="11" fillId="0" borderId="1" xfId="8" applyNumberFormat="1" applyFont="1" applyBorder="1" applyAlignment="1">
      <alignment vertical="center"/>
    </xf>
    <xf numFmtId="166" fontId="11" fillId="0" borderId="0" xfId="3" applyNumberFormat="1" applyFont="1" applyFill="1" applyBorder="1" applyAlignment="1">
      <alignment vertical="center"/>
    </xf>
    <xf numFmtId="165" fontId="11" fillId="0" borderId="0" xfId="8" applyNumberFormat="1" applyFont="1" applyAlignment="1">
      <alignment horizontal="center" vertical="center"/>
    </xf>
    <xf numFmtId="166" fontId="10" fillId="0" borderId="0" xfId="3" applyNumberFormat="1" applyFont="1" applyFill="1" applyAlignment="1">
      <alignment vertical="center"/>
    </xf>
    <xf numFmtId="165" fontId="10" fillId="0" borderId="0" xfId="8" applyNumberFormat="1" applyFont="1" applyAlignment="1">
      <alignment horizontal="center" vertical="center"/>
    </xf>
    <xf numFmtId="166" fontId="10" fillId="0" borderId="0" xfId="8" applyNumberFormat="1" applyFont="1" applyAlignment="1">
      <alignment vertical="center"/>
    </xf>
    <xf numFmtId="166" fontId="10" fillId="0" borderId="0" xfId="8" quotePrefix="1" applyNumberFormat="1" applyFont="1" applyAlignment="1">
      <alignment horizontal="right" vertical="center"/>
    </xf>
    <xf numFmtId="166" fontId="10" fillId="0" borderId="0" xfId="8" applyNumberFormat="1" applyFont="1" applyAlignment="1">
      <alignment horizontal="right" vertical="center"/>
    </xf>
    <xf numFmtId="165" fontId="10" fillId="0" borderId="1" xfId="8" applyNumberFormat="1" applyFont="1" applyBorder="1" applyAlignment="1">
      <alignment horizontal="center" vertical="center"/>
    </xf>
    <xf numFmtId="166" fontId="10" fillId="0" borderId="1" xfId="3" applyNumberFormat="1" applyFont="1" applyFill="1" applyBorder="1" applyAlignment="1">
      <alignment horizontal="right" vertical="center"/>
    </xf>
    <xf numFmtId="166" fontId="11" fillId="2" borderId="0" xfId="3" applyNumberFormat="1" applyFont="1" applyFill="1" applyAlignment="1">
      <alignment vertical="center"/>
    </xf>
    <xf numFmtId="166" fontId="12" fillId="2" borderId="0" xfId="0" applyNumberFormat="1" applyFont="1" applyFill="1" applyAlignment="1">
      <alignment horizontal="right" vertical="center"/>
    </xf>
    <xf numFmtId="166" fontId="11" fillId="0" borderId="0" xfId="8" applyNumberFormat="1" applyFont="1" applyAlignment="1">
      <alignment horizontal="right" vertical="center"/>
    </xf>
    <xf numFmtId="166" fontId="12" fillId="0" borderId="0" xfId="0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166" fontId="12" fillId="2" borderId="1" xfId="0" applyNumberFormat="1" applyFont="1" applyFill="1" applyBorder="1" applyAlignment="1">
      <alignment horizontal="right" vertical="center"/>
    </xf>
    <xf numFmtId="166" fontId="12" fillId="0" borderId="1" xfId="0" applyNumberFormat="1" applyFont="1" applyBorder="1" applyAlignment="1">
      <alignment horizontal="right" vertical="center"/>
    </xf>
    <xf numFmtId="166" fontId="12" fillId="0" borderId="0" xfId="3" applyNumberFormat="1" applyFont="1" applyFill="1" applyBorder="1" applyAlignment="1">
      <alignment horizontal="right" vertical="center"/>
    </xf>
    <xf numFmtId="166" fontId="12" fillId="0" borderId="0" xfId="8" applyNumberFormat="1" applyFont="1" applyAlignment="1">
      <alignment horizontal="right" vertical="center"/>
    </xf>
    <xf numFmtId="166" fontId="12" fillId="0" borderId="4" xfId="8" applyNumberFormat="1" applyFont="1" applyBorder="1" applyAlignment="1">
      <alignment horizontal="right" vertical="center"/>
    </xf>
    <xf numFmtId="166" fontId="11" fillId="2" borderId="0" xfId="3" applyNumberFormat="1" applyFont="1" applyFill="1" applyAlignment="1">
      <alignment horizontal="right" vertical="center"/>
    </xf>
    <xf numFmtId="166" fontId="12" fillId="0" borderId="0" xfId="3" applyNumberFormat="1" applyFont="1" applyFill="1" applyAlignment="1">
      <alignment horizontal="right" vertical="center"/>
    </xf>
    <xf numFmtId="166" fontId="11" fillId="0" borderId="0" xfId="3" applyNumberFormat="1" applyFont="1" applyFill="1" applyAlignment="1">
      <alignment horizontal="right" vertical="center"/>
    </xf>
    <xf numFmtId="166" fontId="12" fillId="2" borderId="3" xfId="0" applyNumberFormat="1" applyFont="1" applyFill="1" applyBorder="1" applyAlignment="1">
      <alignment horizontal="right" vertical="center"/>
    </xf>
    <xf numFmtId="166" fontId="12" fillId="0" borderId="3" xfId="0" applyNumberFormat="1" applyFont="1" applyBorder="1" applyAlignment="1">
      <alignment horizontal="right" vertical="center"/>
    </xf>
    <xf numFmtId="165" fontId="11" fillId="0" borderId="1" xfId="8" applyNumberFormat="1" applyFont="1" applyBorder="1" applyAlignment="1">
      <alignment vertical="center"/>
    </xf>
    <xf numFmtId="165" fontId="11" fillId="0" borderId="1" xfId="8" applyNumberFormat="1" applyFont="1" applyBorder="1" applyAlignment="1">
      <alignment horizontal="center" vertical="center"/>
    </xf>
    <xf numFmtId="166" fontId="10" fillId="0" borderId="1" xfId="3" applyNumberFormat="1" applyFont="1" applyFill="1" applyBorder="1" applyAlignment="1">
      <alignment vertical="center"/>
    </xf>
    <xf numFmtId="166" fontId="12" fillId="2" borderId="0" xfId="0" applyNumberFormat="1" applyFont="1" applyFill="1" applyAlignment="1">
      <alignment vertical="center"/>
    </xf>
    <xf numFmtId="165" fontId="12" fillId="0" borderId="0" xfId="8" applyNumberFormat="1" applyFont="1" applyAlignment="1">
      <alignment vertical="center"/>
    </xf>
    <xf numFmtId="166" fontId="12" fillId="0" borderId="0" xfId="8" applyNumberFormat="1" applyFont="1" applyAlignment="1">
      <alignment vertical="center"/>
    </xf>
    <xf numFmtId="165" fontId="12" fillId="0" borderId="0" xfId="0" applyNumberFormat="1" applyFont="1" applyAlignment="1">
      <alignment vertical="center"/>
    </xf>
    <xf numFmtId="165" fontId="12" fillId="0" borderId="0" xfId="8" applyNumberFormat="1" applyFont="1" applyAlignment="1">
      <alignment horizontal="right" vertical="center"/>
    </xf>
    <xf numFmtId="167" fontId="12" fillId="0" borderId="0" xfId="8" applyNumberFormat="1" applyFont="1" applyAlignment="1">
      <alignment horizontal="left" vertical="center"/>
    </xf>
    <xf numFmtId="166" fontId="12" fillId="2" borderId="1" xfId="0" applyNumberFormat="1" applyFont="1" applyFill="1" applyBorder="1" applyAlignment="1">
      <alignment vertical="center"/>
    </xf>
    <xf numFmtId="166" fontId="11" fillId="0" borderId="0" xfId="3" applyNumberFormat="1" applyFont="1" applyFill="1" applyBorder="1" applyAlignment="1">
      <alignment horizontal="right" vertical="center"/>
    </xf>
    <xf numFmtId="166" fontId="11" fillId="0" borderId="1" xfId="8" applyNumberFormat="1" applyFont="1" applyBorder="1" applyAlignment="1">
      <alignment horizontal="right" vertical="center"/>
    </xf>
    <xf numFmtId="166" fontId="12" fillId="0" borderId="0" xfId="0" applyNumberFormat="1" applyFont="1" applyAlignment="1">
      <alignment vertical="center"/>
    </xf>
    <xf numFmtId="166" fontId="11" fillId="2" borderId="0" xfId="3" applyNumberFormat="1" applyFont="1" applyFill="1" applyBorder="1" applyAlignment="1">
      <alignment vertical="center"/>
    </xf>
    <xf numFmtId="166" fontId="11" fillId="2" borderId="0" xfId="3" applyNumberFormat="1" applyFont="1" applyFill="1" applyBorder="1" applyAlignment="1">
      <alignment horizontal="right" vertical="center"/>
    </xf>
    <xf numFmtId="165" fontId="11" fillId="2" borderId="0" xfId="8" applyNumberFormat="1" applyFont="1" applyFill="1" applyAlignment="1">
      <alignment vertical="center"/>
    </xf>
    <xf numFmtId="166" fontId="11" fillId="2" borderId="0" xfId="8" applyNumberFormat="1" applyFont="1" applyFill="1" applyAlignment="1">
      <alignment horizontal="right" vertical="center"/>
    </xf>
    <xf numFmtId="166" fontId="11" fillId="0" borderId="1" xfId="3" applyNumberFormat="1" applyFont="1" applyFill="1" applyBorder="1" applyAlignment="1">
      <alignment horizontal="right" vertical="center"/>
    </xf>
    <xf numFmtId="166" fontId="11" fillId="2" borderId="1" xfId="8" applyNumberFormat="1" applyFont="1" applyFill="1" applyBorder="1" applyAlignment="1">
      <alignment horizontal="right" vertical="center"/>
    </xf>
    <xf numFmtId="166" fontId="11" fillId="0" borderId="3" xfId="8" applyNumberFormat="1" applyFont="1" applyBorder="1" applyAlignment="1">
      <alignment horizontal="right" vertical="center"/>
    </xf>
    <xf numFmtId="165" fontId="14" fillId="0" borderId="0" xfId="0" applyNumberFormat="1" applyFont="1" applyAlignment="1">
      <alignment vertical="center"/>
    </xf>
    <xf numFmtId="165" fontId="12" fillId="0" borderId="0" xfId="0" applyNumberFormat="1" applyFont="1" applyAlignment="1">
      <alignment horizontal="center" vertical="center"/>
    </xf>
    <xf numFmtId="168" fontId="12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65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165" fontId="12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vertical="center"/>
    </xf>
    <xf numFmtId="168" fontId="12" fillId="0" borderId="1" xfId="0" applyNumberFormat="1" applyFont="1" applyBorder="1" applyAlignment="1">
      <alignment vertical="center"/>
    </xf>
    <xf numFmtId="166" fontId="14" fillId="0" borderId="0" xfId="8" quotePrefix="1" applyNumberFormat="1" applyFont="1" applyAlignment="1">
      <alignment horizontal="right" vertical="center"/>
    </xf>
    <xf numFmtId="166" fontId="14" fillId="0" borderId="0" xfId="8" applyNumberFormat="1" applyFont="1" applyAlignment="1">
      <alignment horizontal="right" vertical="center"/>
    </xf>
    <xf numFmtId="37" fontId="14" fillId="0" borderId="0" xfId="0" applyNumberFormat="1" applyFont="1" applyAlignment="1">
      <alignment vertical="center"/>
    </xf>
    <xf numFmtId="165" fontId="15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horizontal="right" vertical="center"/>
    </xf>
    <xf numFmtId="0" fontId="12" fillId="0" borderId="1" xfId="0" applyFont="1" applyBorder="1" applyAlignment="1">
      <alignment vertical="center"/>
    </xf>
    <xf numFmtId="167" fontId="12" fillId="0" borderId="1" xfId="0" applyNumberFormat="1" applyFont="1" applyBorder="1" applyAlignment="1">
      <alignment horizontal="center" vertical="center"/>
    </xf>
    <xf numFmtId="168" fontId="12" fillId="0" borderId="1" xfId="0" applyNumberFormat="1" applyFont="1" applyBorder="1" applyAlignment="1">
      <alignment horizontal="right" vertical="center"/>
    </xf>
    <xf numFmtId="165" fontId="12" fillId="0" borderId="1" xfId="0" applyNumberFormat="1" applyFont="1" applyBorder="1" applyAlignment="1">
      <alignment horizontal="right" vertical="center"/>
    </xf>
    <xf numFmtId="165" fontId="12" fillId="0" borderId="0" xfId="0" applyNumberFormat="1" applyFont="1" applyAlignment="1">
      <alignment horizontal="justify" vertical="center" wrapText="1"/>
    </xf>
    <xf numFmtId="165" fontId="12" fillId="0" borderId="0" xfId="0" applyNumberFormat="1" applyFont="1" applyAlignment="1">
      <alignment horizontal="center" vertical="center" wrapText="1"/>
    </xf>
    <xf numFmtId="165" fontId="12" fillId="0" borderId="0" xfId="0" quotePrefix="1" applyNumberFormat="1" applyFont="1" applyAlignment="1">
      <alignment vertical="center"/>
    </xf>
    <xf numFmtId="165" fontId="14" fillId="0" borderId="0" xfId="0" applyNumberFormat="1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166" fontId="14" fillId="0" borderId="0" xfId="0" applyNumberFormat="1" applyFont="1" applyAlignment="1">
      <alignment horizontal="right" vertical="center"/>
    </xf>
    <xf numFmtId="165" fontId="14" fillId="0" borderId="1" xfId="0" applyNumberFormat="1" applyFont="1" applyBorder="1" applyAlignment="1">
      <alignment horizontal="center" vertical="center"/>
    </xf>
    <xf numFmtId="166" fontId="14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vertical="center"/>
    </xf>
    <xf numFmtId="166" fontId="12" fillId="0" borderId="0" xfId="0" applyNumberFormat="1" applyFont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65" fontId="14" fillId="0" borderId="0" xfId="8" applyNumberFormat="1" applyFont="1" applyAlignment="1">
      <alignment vertical="center"/>
    </xf>
    <xf numFmtId="165" fontId="12" fillId="0" borderId="0" xfId="8" applyNumberFormat="1" applyFont="1" applyAlignment="1">
      <alignment horizontal="center" vertical="center"/>
    </xf>
    <xf numFmtId="166" fontId="14" fillId="0" borderId="0" xfId="8" applyNumberFormat="1" applyFont="1" applyAlignment="1">
      <alignment vertical="center"/>
    </xf>
    <xf numFmtId="0" fontId="10" fillId="0" borderId="1" xfId="8" applyFont="1" applyBorder="1" applyAlignment="1">
      <alignment vertical="center"/>
    </xf>
    <xf numFmtId="165" fontId="14" fillId="0" borderId="1" xfId="8" applyNumberFormat="1" applyFont="1" applyBorder="1" applyAlignment="1">
      <alignment vertical="center"/>
    </xf>
    <xf numFmtId="166" fontId="14" fillId="0" borderId="1" xfId="8" applyNumberFormat="1" applyFont="1" applyBorder="1" applyAlignment="1">
      <alignment vertical="center"/>
    </xf>
    <xf numFmtId="166" fontId="12" fillId="0" borderId="1" xfId="8" applyNumberFormat="1" applyFont="1" applyBorder="1" applyAlignment="1">
      <alignment vertical="center"/>
    </xf>
    <xf numFmtId="0" fontId="14" fillId="0" borderId="0" xfId="8" applyFont="1" applyAlignment="1">
      <alignment vertical="center"/>
    </xf>
    <xf numFmtId="166" fontId="14" fillId="0" borderId="0" xfId="3" applyNumberFormat="1" applyFont="1" applyFill="1" applyAlignment="1">
      <alignment vertical="center"/>
    </xf>
    <xf numFmtId="165" fontId="14" fillId="0" borderId="0" xfId="8" applyNumberFormat="1" applyFont="1" applyAlignment="1">
      <alignment horizontal="center" vertical="center"/>
    </xf>
    <xf numFmtId="166" fontId="14" fillId="0" borderId="0" xfId="8" applyNumberFormat="1" applyFont="1" applyAlignment="1">
      <alignment horizontal="center" vertical="center"/>
    </xf>
    <xf numFmtId="166" fontId="14" fillId="0" borderId="1" xfId="3" applyNumberFormat="1" applyFont="1" applyFill="1" applyBorder="1" applyAlignment="1">
      <alignment horizontal="right" vertical="center"/>
    </xf>
    <xf numFmtId="166" fontId="14" fillId="2" borderId="0" xfId="3" applyNumberFormat="1" applyFont="1" applyFill="1" applyBorder="1" applyAlignment="1">
      <alignment horizontal="right" vertical="center"/>
    </xf>
    <xf numFmtId="166" fontId="14" fillId="0" borderId="0" xfId="3" applyNumberFormat="1" applyFont="1" applyFill="1" applyBorder="1" applyAlignment="1">
      <alignment horizontal="right" vertical="center"/>
    </xf>
    <xf numFmtId="166" fontId="11" fillId="0" borderId="0" xfId="0" applyNumberFormat="1" applyFont="1" applyAlignment="1">
      <alignment horizontal="right" vertical="center"/>
    </xf>
    <xf numFmtId="166" fontId="11" fillId="0" borderId="1" xfId="0" applyNumberFormat="1" applyFont="1" applyBorder="1" applyAlignment="1">
      <alignment horizontal="right" vertical="center"/>
    </xf>
    <xf numFmtId="166" fontId="12" fillId="2" borderId="1" xfId="0" quotePrefix="1" applyNumberFormat="1" applyFont="1" applyFill="1" applyBorder="1" applyAlignment="1">
      <alignment horizontal="right" vertical="center"/>
    </xf>
    <xf numFmtId="166" fontId="11" fillId="0" borderId="1" xfId="0" quotePrefix="1" applyNumberFormat="1" applyFont="1" applyBorder="1" applyAlignment="1">
      <alignment horizontal="right" vertical="center"/>
    </xf>
    <xf numFmtId="166" fontId="11" fillId="2" borderId="1" xfId="8" quotePrefix="1" applyNumberFormat="1" applyFont="1" applyFill="1" applyBorder="1" applyAlignment="1">
      <alignment horizontal="right" vertical="center"/>
    </xf>
    <xf numFmtId="166" fontId="12" fillId="2" borderId="0" xfId="0" quotePrefix="1" applyNumberFormat="1" applyFont="1" applyFill="1" applyAlignment="1">
      <alignment horizontal="right" vertical="center"/>
    </xf>
    <xf numFmtId="166" fontId="12" fillId="0" borderId="0" xfId="8" quotePrefix="1" applyNumberFormat="1" applyFont="1" applyAlignment="1">
      <alignment horizontal="right" vertical="center"/>
    </xf>
    <xf numFmtId="166" fontId="11" fillId="0" borderId="1" xfId="8" quotePrefix="1" applyNumberFormat="1" applyFont="1" applyBorder="1" applyAlignment="1">
      <alignment horizontal="right" vertical="center"/>
    </xf>
    <xf numFmtId="166" fontId="11" fillId="2" borderId="0" xfId="8" quotePrefix="1" applyNumberFormat="1" applyFont="1" applyFill="1" applyAlignment="1">
      <alignment horizontal="right" vertical="center"/>
    </xf>
    <xf numFmtId="166" fontId="11" fillId="0" borderId="0" xfId="8" quotePrefix="1" applyNumberFormat="1" applyFont="1" applyAlignment="1">
      <alignment horizontal="right" vertical="center"/>
    </xf>
    <xf numFmtId="166" fontId="12" fillId="2" borderId="0" xfId="8" quotePrefix="1" applyNumberFormat="1" applyFont="1" applyFill="1" applyAlignment="1">
      <alignment horizontal="right" vertical="center"/>
    </xf>
    <xf numFmtId="166" fontId="12" fillId="2" borderId="3" xfId="8" applyNumberFormat="1" applyFont="1" applyFill="1" applyBorder="1" applyAlignment="1">
      <alignment horizontal="right" vertical="center"/>
    </xf>
    <xf numFmtId="166" fontId="12" fillId="0" borderId="3" xfId="8" applyNumberFormat="1" applyFont="1" applyBorder="1" applyAlignment="1">
      <alignment horizontal="right" vertical="center"/>
    </xf>
    <xf numFmtId="166" fontId="12" fillId="2" borderId="0" xfId="8" applyNumberFormat="1" applyFont="1" applyFill="1" applyAlignment="1">
      <alignment horizontal="right" vertical="center"/>
    </xf>
    <xf numFmtId="165" fontId="15" fillId="0" borderId="0" xfId="8" applyNumberFormat="1" applyFont="1" applyAlignment="1">
      <alignment vertical="center"/>
    </xf>
    <xf numFmtId="165" fontId="15" fillId="0" borderId="0" xfId="8" applyNumberFormat="1" applyFont="1" applyAlignment="1">
      <alignment horizontal="center" vertical="center"/>
    </xf>
    <xf numFmtId="166" fontId="15" fillId="2" borderId="0" xfId="8" applyNumberFormat="1" applyFont="1" applyFill="1" applyAlignment="1">
      <alignment horizontal="right" vertical="center"/>
    </xf>
    <xf numFmtId="166" fontId="15" fillId="0" borderId="0" xfId="8" applyNumberFormat="1" applyFont="1" applyAlignment="1">
      <alignment horizontal="right" vertical="center"/>
    </xf>
    <xf numFmtId="170" fontId="11" fillId="2" borderId="3" xfId="8" applyNumberFormat="1" applyFont="1" applyFill="1" applyBorder="1" applyAlignment="1">
      <alignment horizontal="right" vertical="center"/>
    </xf>
    <xf numFmtId="170" fontId="12" fillId="0" borderId="0" xfId="0" applyNumberFormat="1" applyFont="1" applyAlignment="1">
      <alignment horizontal="right" vertical="center"/>
    </xf>
    <xf numFmtId="170" fontId="11" fillId="0" borderId="3" xfId="0" applyNumberFormat="1" applyFont="1" applyBorder="1" applyAlignment="1">
      <alignment horizontal="right" vertical="center"/>
    </xf>
    <xf numFmtId="170" fontId="11" fillId="0" borderId="0" xfId="8" applyNumberFormat="1" applyFont="1" applyAlignment="1">
      <alignment horizontal="right" vertical="center"/>
    </xf>
    <xf numFmtId="43" fontId="11" fillId="2" borderId="3" xfId="1" applyFont="1" applyFill="1" applyBorder="1" applyAlignment="1">
      <alignment horizontal="right" vertical="center"/>
    </xf>
    <xf numFmtId="165" fontId="12" fillId="0" borderId="1" xfId="8" applyNumberFormat="1" applyFont="1" applyBorder="1" applyAlignment="1">
      <alignment vertical="center"/>
    </xf>
    <xf numFmtId="165" fontId="12" fillId="0" borderId="1" xfId="8" applyNumberFormat="1" applyFont="1" applyBorder="1" applyAlignment="1">
      <alignment horizontal="center" vertical="center"/>
    </xf>
    <xf numFmtId="166" fontId="12" fillId="0" borderId="1" xfId="8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9" fillId="0" borderId="0" xfId="8" applyNumberFormat="1" applyFont="1" applyAlignment="1">
      <alignment horizontal="right" vertical="center"/>
    </xf>
    <xf numFmtId="166" fontId="9" fillId="0" borderId="0" xfId="8" applyNumberFormat="1" applyFont="1" applyAlignment="1">
      <alignment horizontal="center" vertical="center"/>
    </xf>
    <xf numFmtId="165" fontId="16" fillId="0" borderId="0" xfId="8" applyNumberFormat="1" applyFont="1" applyAlignment="1">
      <alignment vertical="center"/>
    </xf>
    <xf numFmtId="166" fontId="9" fillId="0" borderId="1" xfId="8" applyNumberFormat="1" applyFont="1" applyBorder="1" applyAlignment="1">
      <alignment horizontal="right" vertical="center"/>
    </xf>
    <xf numFmtId="166" fontId="9" fillId="0" borderId="3" xfId="8" applyNumberFormat="1" applyFont="1" applyBorder="1" applyAlignment="1">
      <alignment horizontal="right" vertical="center"/>
    </xf>
    <xf numFmtId="166" fontId="9" fillId="2" borderId="0" xfId="8" applyNumberFormat="1" applyFont="1" applyFill="1" applyAlignment="1">
      <alignment horizontal="right" vertical="center"/>
    </xf>
    <xf numFmtId="166" fontId="9" fillId="2" borderId="1" xfId="8" applyNumberFormat="1" applyFont="1" applyFill="1" applyBorder="1" applyAlignment="1">
      <alignment horizontal="right" vertical="center"/>
    </xf>
    <xf numFmtId="166" fontId="9" fillId="2" borderId="0" xfId="8" applyNumberFormat="1" applyFont="1" applyFill="1" applyAlignment="1">
      <alignment horizontal="center" vertical="center"/>
    </xf>
    <xf numFmtId="166" fontId="9" fillId="2" borderId="0" xfId="8" applyNumberFormat="1" applyFont="1" applyFill="1" applyAlignment="1">
      <alignment vertical="center"/>
    </xf>
    <xf numFmtId="166" fontId="9" fillId="2" borderId="3" xfId="8" applyNumberFormat="1" applyFont="1" applyFill="1" applyBorder="1" applyAlignment="1">
      <alignment horizontal="right" vertical="center"/>
    </xf>
    <xf numFmtId="166" fontId="8" fillId="0" borderId="0" xfId="8" applyNumberFormat="1" applyFont="1" applyAlignment="1">
      <alignment horizontal="center" vertical="center"/>
    </xf>
    <xf numFmtId="166" fontId="8" fillId="0" borderId="0" xfId="8" applyNumberFormat="1" applyFont="1" applyAlignment="1">
      <alignment horizontal="right" vertical="center"/>
    </xf>
    <xf numFmtId="166" fontId="6" fillId="0" borderId="0" xfId="1" applyNumberFormat="1" applyFont="1" applyFill="1" applyBorder="1" applyAlignment="1">
      <alignment vertical="center"/>
    </xf>
    <xf numFmtId="165" fontId="2" fillId="0" borderId="0" xfId="8" applyNumberFormat="1" applyFont="1" applyAlignment="1">
      <alignment vertical="center"/>
    </xf>
    <xf numFmtId="166" fontId="18" fillId="2" borderId="0" xfId="8" applyNumberFormat="1" applyFont="1" applyFill="1" applyAlignment="1">
      <alignment horizontal="right" vertical="center"/>
    </xf>
    <xf numFmtId="166" fontId="4" fillId="2" borderId="0" xfId="8" applyNumberFormat="1" applyFont="1" applyFill="1" applyAlignment="1">
      <alignment horizontal="right" vertical="center"/>
    </xf>
    <xf numFmtId="166" fontId="4" fillId="2" borderId="1" xfId="8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166" fontId="3" fillId="0" borderId="0" xfId="1" applyNumberFormat="1" applyFont="1" applyFill="1" applyBorder="1" applyAlignment="1">
      <alignment horizontal="right" vertical="center"/>
    </xf>
    <xf numFmtId="166" fontId="3" fillId="0" borderId="1" xfId="1" applyNumberFormat="1" applyFont="1" applyFill="1" applyBorder="1" applyAlignment="1">
      <alignment horizontal="right" vertical="center"/>
    </xf>
    <xf numFmtId="166" fontId="3" fillId="0" borderId="3" xfId="1" applyNumberFormat="1" applyFont="1" applyFill="1" applyBorder="1" applyAlignment="1">
      <alignment horizontal="right" vertical="center"/>
    </xf>
    <xf numFmtId="165" fontId="3" fillId="0" borderId="0" xfId="0" applyNumberFormat="1" applyFont="1" applyAlignment="1">
      <alignment horizontal="justify" vertical="center" wrapText="1"/>
    </xf>
    <xf numFmtId="165" fontId="3" fillId="0" borderId="0" xfId="0" applyNumberFormat="1" applyFont="1" applyAlignment="1">
      <alignment horizontal="center" vertical="center" wrapText="1"/>
    </xf>
    <xf numFmtId="0" fontId="3" fillId="0" borderId="0" xfId="0" quotePrefix="1" applyFont="1" applyAlignment="1">
      <alignment vertical="center"/>
    </xf>
    <xf numFmtId="165" fontId="3" fillId="0" borderId="0" xfId="0" quotePrefix="1" applyNumberFormat="1" applyFont="1" applyAlignment="1">
      <alignment vertical="center"/>
    </xf>
    <xf numFmtId="166" fontId="11" fillId="2" borderId="3" xfId="8" applyNumberFormat="1" applyFont="1" applyFill="1" applyBorder="1" applyAlignment="1">
      <alignment horizontal="right" vertical="center"/>
    </xf>
    <xf numFmtId="168" fontId="3" fillId="2" borderId="0" xfId="0" applyNumberFormat="1" applyFont="1" applyFill="1" applyAlignment="1">
      <alignment vertical="center"/>
    </xf>
    <xf numFmtId="166" fontId="3" fillId="2" borderId="0" xfId="0" applyNumberFormat="1" applyFont="1" applyFill="1" applyAlignment="1">
      <alignment horizontal="right" vertical="center"/>
    </xf>
    <xf numFmtId="166" fontId="3" fillId="2" borderId="0" xfId="8" applyNumberFormat="1" applyFont="1" applyFill="1" applyAlignment="1">
      <alignment horizontal="right" vertical="center"/>
    </xf>
    <xf numFmtId="166" fontId="3" fillId="2" borderId="1" xfId="0" applyNumberFormat="1" applyFont="1" applyFill="1" applyBorder="1" applyAlignment="1">
      <alignment horizontal="right" vertical="center"/>
    </xf>
    <xf numFmtId="166" fontId="3" fillId="2" borderId="0" xfId="0" applyNumberFormat="1" applyFont="1" applyFill="1" applyAlignment="1">
      <alignment vertical="center"/>
    </xf>
    <xf numFmtId="165" fontId="3" fillId="2" borderId="0" xfId="0" applyNumberFormat="1" applyFont="1" applyFill="1" applyAlignment="1">
      <alignment vertical="center"/>
    </xf>
    <xf numFmtId="168" fontId="3" fillId="2" borderId="0" xfId="1" applyNumberFormat="1" applyFont="1" applyFill="1" applyAlignment="1">
      <alignment vertical="center"/>
    </xf>
    <xf numFmtId="166" fontId="3" fillId="2" borderId="4" xfId="8" applyNumberFormat="1" applyFont="1" applyFill="1" applyBorder="1" applyAlignment="1">
      <alignment horizontal="right" vertical="center"/>
    </xf>
    <xf numFmtId="166" fontId="3" fillId="2" borderId="1" xfId="8" applyNumberFormat="1" applyFont="1" applyFill="1" applyBorder="1" applyAlignment="1">
      <alignment horizontal="right" vertical="center"/>
    </xf>
    <xf numFmtId="168" fontId="3" fillId="2" borderId="0" xfId="0" applyNumberFormat="1" applyFont="1" applyFill="1" applyAlignment="1">
      <alignment horizontal="right" vertical="center"/>
    </xf>
    <xf numFmtId="166" fontId="3" fillId="2" borderId="3" xfId="0" applyNumberFormat="1" applyFont="1" applyFill="1" applyBorder="1" applyAlignment="1">
      <alignment horizontal="right" vertical="center"/>
    </xf>
    <xf numFmtId="166" fontId="3" fillId="2" borderId="0" xfId="1" applyNumberFormat="1" applyFont="1" applyFill="1" applyBorder="1" applyAlignment="1">
      <alignment horizontal="right" vertical="center"/>
    </xf>
    <xf numFmtId="166" fontId="3" fillId="2" borderId="1" xfId="1" applyNumberFormat="1" applyFont="1" applyFill="1" applyBorder="1" applyAlignment="1">
      <alignment horizontal="right" vertical="center"/>
    </xf>
    <xf numFmtId="166" fontId="3" fillId="2" borderId="3" xfId="1" applyNumberFormat="1" applyFont="1" applyFill="1" applyBorder="1" applyAlignment="1">
      <alignment horizontal="right" vertical="center"/>
    </xf>
    <xf numFmtId="165" fontId="3" fillId="2" borderId="0" xfId="0" applyNumberFormat="1" applyFont="1" applyFill="1" applyAlignment="1">
      <alignment horizontal="right" vertical="center"/>
    </xf>
    <xf numFmtId="165" fontId="3" fillId="2" borderId="0" xfId="8" applyNumberFormat="1" applyFont="1" applyFill="1" applyAlignment="1">
      <alignment vertical="center"/>
    </xf>
    <xf numFmtId="166" fontId="3" fillId="0" borderId="0" xfId="8" applyNumberFormat="1" applyFont="1" applyAlignment="1">
      <alignment vertical="center"/>
    </xf>
    <xf numFmtId="166" fontId="10" fillId="0" borderId="0" xfId="8" applyNumberFormat="1" applyFont="1" applyAlignment="1">
      <alignment horizontal="center" vertical="center"/>
    </xf>
    <xf numFmtId="166" fontId="10" fillId="0" borderId="1" xfId="8" applyNumberFormat="1" applyFont="1" applyBorder="1" applyAlignment="1">
      <alignment horizontal="center" vertical="center"/>
    </xf>
    <xf numFmtId="166" fontId="10" fillId="0" borderId="0" xfId="3" applyNumberFormat="1" applyFont="1" applyFill="1" applyAlignment="1">
      <alignment horizontal="center" vertical="center"/>
    </xf>
    <xf numFmtId="166" fontId="14" fillId="0" borderId="0" xfId="3" applyNumberFormat="1" applyFont="1" applyFill="1" applyAlignment="1">
      <alignment horizontal="center" vertical="center"/>
    </xf>
    <xf numFmtId="166" fontId="14" fillId="0" borderId="0" xfId="8" applyNumberFormat="1" applyFont="1" applyAlignment="1">
      <alignment horizontal="center" vertical="center"/>
    </xf>
    <xf numFmtId="166" fontId="14" fillId="0" borderId="1" xfId="8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</cellXfs>
  <cellStyles count="10">
    <cellStyle name="Comma" xfId="1" builtinId="3"/>
    <cellStyle name="Comma 2" xfId="2" xr:uid="{00000000-0005-0000-0000-000001000000}"/>
    <cellStyle name="Comma 3" xfId="3" xr:uid="{00000000-0005-0000-0000-000002000000}"/>
    <cellStyle name="Comma 3 2" xfId="4" xr:uid="{00000000-0005-0000-0000-000003000000}"/>
    <cellStyle name="Comma 3 2 2" xfId="5" xr:uid="{00000000-0005-0000-0000-000004000000}"/>
    <cellStyle name="Comma 3 3" xfId="6" xr:uid="{00000000-0005-0000-0000-000005000000}"/>
    <cellStyle name="Normal" xfId="0" builtinId="0"/>
    <cellStyle name="Normal 188 5" xfId="7" xr:uid="{00000000-0005-0000-0000-000007000000}"/>
    <cellStyle name="Normal 3" xfId="8" xr:uid="{00000000-0005-0000-0000-000008000000}"/>
    <cellStyle name="pwstyle" xfId="9" xr:uid="{00000000-0005-0000-0000-000009000000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1"/>
  <sheetViews>
    <sheetView topLeftCell="A93" zoomScale="108" zoomScaleNormal="108" zoomScaleSheetLayoutView="70" workbookViewId="0">
      <selection activeCell="B102" sqref="B102"/>
    </sheetView>
  </sheetViews>
  <sheetFormatPr defaultColWidth="0.5703125" defaultRowHeight="16.5" customHeight="1" x14ac:dyDescent="0.25"/>
  <cols>
    <col min="1" max="1" width="1.5703125" style="77" customWidth="1"/>
    <col min="2" max="2" width="33.140625" style="77" customWidth="1"/>
    <col min="3" max="3" width="5.85546875" style="82" customWidth="1"/>
    <col min="4" max="4" width="0.85546875" style="77" customWidth="1"/>
    <col min="5" max="5" width="12.5703125" style="75" customWidth="1"/>
    <col min="6" max="6" width="0.85546875" style="76" customWidth="1"/>
    <col min="7" max="7" width="12.5703125" style="75" customWidth="1"/>
    <col min="8" max="8" width="0.85546875" style="76" customWidth="1"/>
    <col min="9" max="9" width="12.5703125" style="76" customWidth="1"/>
    <col min="10" max="10" width="0.85546875" style="76" customWidth="1"/>
    <col min="11" max="11" width="12.5703125" style="76" customWidth="1"/>
    <col min="12" max="12" width="18.85546875" style="77" customWidth="1"/>
    <col min="13" max="16384" width="0.5703125" style="77"/>
  </cols>
  <sheetData>
    <row r="1" spans="1:11" ht="16.5" customHeight="1" x14ac:dyDescent="0.25">
      <c r="A1" s="74" t="s">
        <v>82</v>
      </c>
      <c r="B1" s="74"/>
      <c r="C1" s="74"/>
      <c r="D1" s="74"/>
    </row>
    <row r="2" spans="1:11" ht="16.5" customHeight="1" x14ac:dyDescent="0.25">
      <c r="A2" s="74" t="s">
        <v>0</v>
      </c>
      <c r="B2" s="74"/>
      <c r="C2" s="74"/>
      <c r="D2" s="74"/>
    </row>
    <row r="3" spans="1:11" ht="16.5" customHeight="1" x14ac:dyDescent="0.25">
      <c r="A3" s="78" t="s">
        <v>180</v>
      </c>
      <c r="B3" s="78"/>
      <c r="C3" s="78"/>
      <c r="D3" s="78"/>
      <c r="E3" s="79"/>
      <c r="F3" s="80"/>
      <c r="G3" s="79"/>
      <c r="H3" s="80"/>
      <c r="I3" s="80"/>
      <c r="J3" s="80"/>
      <c r="K3" s="80"/>
    </row>
    <row r="4" spans="1:11" ht="16.5" customHeight="1" x14ac:dyDescent="0.25">
      <c r="A4" s="74"/>
      <c r="B4" s="74"/>
      <c r="C4" s="74"/>
      <c r="D4" s="74"/>
      <c r="E4" s="81"/>
      <c r="G4" s="81"/>
    </row>
    <row r="6" spans="1:11" ht="16.5" customHeight="1" x14ac:dyDescent="0.25">
      <c r="E6" s="242" t="s">
        <v>1</v>
      </c>
      <c r="F6" s="242"/>
      <c r="G6" s="242"/>
      <c r="H6" s="83"/>
      <c r="I6" s="240" t="s">
        <v>2</v>
      </c>
      <c r="J6" s="240"/>
      <c r="K6" s="240"/>
    </row>
    <row r="7" spans="1:11" ht="16.5" customHeight="1" x14ac:dyDescent="0.25">
      <c r="C7" s="84"/>
      <c r="E7" s="241" t="s">
        <v>65</v>
      </c>
      <c r="F7" s="241"/>
      <c r="G7" s="241"/>
      <c r="H7" s="85"/>
      <c r="I7" s="241" t="s">
        <v>65</v>
      </c>
      <c r="J7" s="241"/>
      <c r="K7" s="241"/>
    </row>
    <row r="8" spans="1:11" ht="16.5" customHeight="1" x14ac:dyDescent="0.25">
      <c r="C8" s="84"/>
      <c r="E8" s="86" t="s">
        <v>67</v>
      </c>
      <c r="F8" s="86"/>
      <c r="G8" s="86" t="s">
        <v>68</v>
      </c>
      <c r="H8" s="86"/>
      <c r="I8" s="86" t="s">
        <v>67</v>
      </c>
      <c r="J8" s="86"/>
      <c r="K8" s="86" t="s">
        <v>68</v>
      </c>
    </row>
    <row r="9" spans="1:11" ht="16.5" customHeight="1" x14ac:dyDescent="0.25">
      <c r="C9" s="84"/>
      <c r="E9" s="86" t="s">
        <v>181</v>
      </c>
      <c r="F9" s="86"/>
      <c r="G9" s="86" t="s">
        <v>3</v>
      </c>
      <c r="H9" s="86"/>
      <c r="I9" s="86" t="s">
        <v>181</v>
      </c>
      <c r="J9" s="86"/>
      <c r="K9" s="86" t="s">
        <v>3</v>
      </c>
    </row>
    <row r="10" spans="1:11" ht="16.5" customHeight="1" x14ac:dyDescent="0.25">
      <c r="C10" s="84"/>
      <c r="E10" s="86" t="s">
        <v>168</v>
      </c>
      <c r="F10" s="87"/>
      <c r="G10" s="86" t="s">
        <v>152</v>
      </c>
      <c r="H10" s="87"/>
      <c r="I10" s="86" t="s">
        <v>168</v>
      </c>
      <c r="J10" s="87"/>
      <c r="K10" s="86" t="s">
        <v>152</v>
      </c>
    </row>
    <row r="11" spans="1:11" ht="16.5" customHeight="1" x14ac:dyDescent="0.25">
      <c r="C11" s="88" t="s">
        <v>4</v>
      </c>
      <c r="E11" s="89" t="s">
        <v>5</v>
      </c>
      <c r="F11" s="87"/>
      <c r="G11" s="89" t="s">
        <v>5</v>
      </c>
      <c r="H11" s="87"/>
      <c r="I11" s="89" t="s">
        <v>5</v>
      </c>
      <c r="J11" s="87"/>
      <c r="K11" s="89" t="s">
        <v>5</v>
      </c>
    </row>
    <row r="12" spans="1:11" ht="16.5" customHeight="1" x14ac:dyDescent="0.25">
      <c r="A12" s="74" t="s">
        <v>6</v>
      </c>
      <c r="B12" s="74"/>
      <c r="C12" s="74"/>
      <c r="D12" s="74"/>
      <c r="E12" s="90"/>
      <c r="I12" s="90"/>
    </row>
    <row r="13" spans="1:11" ht="16.5" customHeight="1" x14ac:dyDescent="0.25">
      <c r="A13" s="74"/>
      <c r="B13" s="74"/>
      <c r="C13" s="74"/>
      <c r="D13" s="74"/>
      <c r="E13" s="90"/>
      <c r="I13" s="90"/>
    </row>
    <row r="14" spans="1:11" ht="16.5" customHeight="1" x14ac:dyDescent="0.25">
      <c r="A14" s="74" t="s">
        <v>7</v>
      </c>
      <c r="B14" s="74"/>
      <c r="C14" s="74"/>
      <c r="D14" s="74"/>
      <c r="E14" s="90"/>
      <c r="I14" s="90"/>
    </row>
    <row r="15" spans="1:11" ht="16.5" customHeight="1" x14ac:dyDescent="0.25">
      <c r="A15" s="74"/>
      <c r="B15" s="74"/>
      <c r="E15" s="90"/>
      <c r="I15" s="90"/>
    </row>
    <row r="16" spans="1:11" ht="16.5" customHeight="1" x14ac:dyDescent="0.25">
      <c r="A16" s="77" t="s">
        <v>8</v>
      </c>
      <c r="E16" s="91">
        <v>212181903</v>
      </c>
      <c r="F16" s="92"/>
      <c r="G16" s="93">
        <v>235773992</v>
      </c>
      <c r="H16" s="92"/>
      <c r="I16" s="91">
        <v>206098340</v>
      </c>
      <c r="J16" s="92"/>
      <c r="K16" s="93">
        <v>231632659</v>
      </c>
    </row>
    <row r="17" spans="1:11" ht="16.5" customHeight="1" x14ac:dyDescent="0.25">
      <c r="A17" s="77" t="s">
        <v>9</v>
      </c>
      <c r="C17" s="82">
        <v>7</v>
      </c>
      <c r="E17" s="91">
        <v>306990722</v>
      </c>
      <c r="F17" s="92"/>
      <c r="G17" s="93">
        <v>140595402</v>
      </c>
      <c r="H17" s="92"/>
      <c r="I17" s="91">
        <v>305730674</v>
      </c>
      <c r="J17" s="92"/>
      <c r="K17" s="93">
        <v>138797364</v>
      </c>
    </row>
    <row r="18" spans="1:11" ht="16.5" customHeight="1" x14ac:dyDescent="0.25">
      <c r="A18" s="94" t="s">
        <v>148</v>
      </c>
      <c r="C18" s="82">
        <v>6</v>
      </c>
      <c r="E18" s="91">
        <v>0</v>
      </c>
      <c r="F18" s="92"/>
      <c r="G18" s="93">
        <v>11828542</v>
      </c>
      <c r="I18" s="91">
        <v>0</v>
      </c>
      <c r="K18" s="93">
        <v>11828542</v>
      </c>
    </row>
    <row r="19" spans="1:11" ht="16.5" customHeight="1" x14ac:dyDescent="0.25">
      <c r="A19" s="94" t="s">
        <v>170</v>
      </c>
      <c r="E19" s="91">
        <v>0</v>
      </c>
      <c r="F19" s="92"/>
      <c r="G19" s="93">
        <v>0</v>
      </c>
      <c r="I19" s="91">
        <v>7000000</v>
      </c>
      <c r="K19" s="93">
        <v>7000000</v>
      </c>
    </row>
    <row r="20" spans="1:11" ht="16.5" customHeight="1" x14ac:dyDescent="0.25">
      <c r="A20" s="77" t="s">
        <v>80</v>
      </c>
      <c r="C20" s="82">
        <v>8</v>
      </c>
      <c r="E20" s="91">
        <v>249933354</v>
      </c>
      <c r="F20" s="92"/>
      <c r="G20" s="93">
        <v>154346825</v>
      </c>
      <c r="H20" s="92"/>
      <c r="I20" s="91">
        <v>248671452</v>
      </c>
      <c r="J20" s="92"/>
      <c r="K20" s="93">
        <v>153085334</v>
      </c>
    </row>
    <row r="21" spans="1:11" ht="16.5" customHeight="1" x14ac:dyDescent="0.25">
      <c r="A21" s="77" t="s">
        <v>11</v>
      </c>
      <c r="E21" s="95">
        <v>16995245</v>
      </c>
      <c r="F21" s="92"/>
      <c r="G21" s="96">
        <v>11319483</v>
      </c>
      <c r="H21" s="92"/>
      <c r="I21" s="95">
        <v>16878372</v>
      </c>
      <c r="J21" s="92"/>
      <c r="K21" s="96">
        <v>11084236</v>
      </c>
    </row>
    <row r="22" spans="1:11" ht="16.5" customHeight="1" x14ac:dyDescent="0.25">
      <c r="E22" s="91"/>
      <c r="F22" s="92"/>
      <c r="G22" s="97"/>
      <c r="H22" s="92"/>
      <c r="I22" s="91"/>
      <c r="J22" s="92"/>
      <c r="K22" s="98"/>
    </row>
    <row r="23" spans="1:11" ht="16.5" customHeight="1" x14ac:dyDescent="0.25">
      <c r="A23" s="74" t="s">
        <v>12</v>
      </c>
      <c r="E23" s="95">
        <f>SUM(E16:E22)</f>
        <v>786101224</v>
      </c>
      <c r="F23" s="92"/>
      <c r="G23" s="99">
        <f>SUM(G16:G22)</f>
        <v>553864244</v>
      </c>
      <c r="H23" s="92"/>
      <c r="I23" s="95">
        <f>SUM(I16:I22)</f>
        <v>784378838</v>
      </c>
      <c r="J23" s="92"/>
      <c r="K23" s="99">
        <f>SUM(K16:K22)</f>
        <v>553428135</v>
      </c>
    </row>
    <row r="24" spans="1:11" ht="16.5" customHeight="1" x14ac:dyDescent="0.25">
      <c r="E24" s="91"/>
      <c r="F24" s="92"/>
      <c r="G24" s="98"/>
      <c r="H24" s="92"/>
      <c r="I24" s="91"/>
      <c r="J24" s="92"/>
      <c r="K24" s="98"/>
    </row>
    <row r="25" spans="1:11" ht="16.5" customHeight="1" x14ac:dyDescent="0.25">
      <c r="A25" s="74" t="s">
        <v>13</v>
      </c>
      <c r="B25" s="74"/>
      <c r="E25" s="100"/>
      <c r="F25" s="92"/>
      <c r="G25" s="101"/>
      <c r="H25" s="92"/>
      <c r="I25" s="100"/>
      <c r="J25" s="92"/>
      <c r="K25" s="98"/>
    </row>
    <row r="26" spans="1:11" ht="16.5" customHeight="1" x14ac:dyDescent="0.25">
      <c r="A26" s="74"/>
      <c r="B26" s="74"/>
      <c r="E26" s="100"/>
      <c r="F26" s="92"/>
      <c r="G26" s="101"/>
      <c r="H26" s="92"/>
      <c r="I26" s="100"/>
      <c r="J26" s="92"/>
      <c r="K26" s="98"/>
    </row>
    <row r="27" spans="1:11" ht="16.5" customHeight="1" x14ac:dyDescent="0.25">
      <c r="A27" s="77" t="s">
        <v>109</v>
      </c>
      <c r="E27" s="91">
        <v>5783700</v>
      </c>
      <c r="F27" s="102"/>
      <c r="G27" s="93">
        <v>5783700</v>
      </c>
      <c r="H27" s="93"/>
      <c r="I27" s="91">
        <v>783700</v>
      </c>
      <c r="J27" s="93"/>
      <c r="K27" s="93">
        <v>783700</v>
      </c>
    </row>
    <row r="28" spans="1:11" ht="16.5" customHeight="1" x14ac:dyDescent="0.25">
      <c r="A28" s="77" t="s">
        <v>162</v>
      </c>
      <c r="C28" s="82">
        <v>9</v>
      </c>
      <c r="E28" s="91">
        <v>0</v>
      </c>
      <c r="F28" s="102"/>
      <c r="G28" s="93">
        <v>0</v>
      </c>
      <c r="H28" s="93"/>
      <c r="I28" s="91">
        <v>7369971</v>
      </c>
      <c r="J28" s="93"/>
      <c r="K28" s="93">
        <v>7369971</v>
      </c>
    </row>
    <row r="29" spans="1:11" ht="16.5" customHeight="1" x14ac:dyDescent="0.25">
      <c r="A29" s="77" t="s">
        <v>14</v>
      </c>
      <c r="C29" s="82">
        <v>10</v>
      </c>
      <c r="E29" s="91">
        <v>1032606921</v>
      </c>
      <c r="F29" s="102"/>
      <c r="G29" s="93">
        <v>922523919</v>
      </c>
      <c r="H29" s="93"/>
      <c r="I29" s="91">
        <v>1032044777</v>
      </c>
      <c r="J29" s="93"/>
      <c r="K29" s="93">
        <v>921891332</v>
      </c>
    </row>
    <row r="30" spans="1:11" ht="16.5" customHeight="1" x14ac:dyDescent="0.25">
      <c r="A30" s="94" t="s">
        <v>99</v>
      </c>
      <c r="E30" s="91">
        <v>22403196</v>
      </c>
      <c r="F30" s="102"/>
      <c r="G30" s="93">
        <v>24757763</v>
      </c>
      <c r="H30" s="93"/>
      <c r="I30" s="91">
        <v>21697984</v>
      </c>
      <c r="J30" s="93"/>
      <c r="K30" s="93">
        <v>23952831</v>
      </c>
    </row>
    <row r="31" spans="1:11" ht="16.5" customHeight="1" x14ac:dyDescent="0.25">
      <c r="A31" s="77" t="s">
        <v>15</v>
      </c>
      <c r="E31" s="91">
        <v>1406419</v>
      </c>
      <c r="F31" s="102"/>
      <c r="G31" s="93">
        <v>1608877</v>
      </c>
      <c r="H31" s="93"/>
      <c r="I31" s="91">
        <v>1213195</v>
      </c>
      <c r="J31" s="93"/>
      <c r="K31" s="93">
        <v>1398877</v>
      </c>
    </row>
    <row r="32" spans="1:11" ht="16.5" customHeight="1" x14ac:dyDescent="0.25">
      <c r="A32" s="77" t="s">
        <v>70</v>
      </c>
      <c r="E32" s="95">
        <v>14311518</v>
      </c>
      <c r="F32" s="92"/>
      <c r="G32" s="96">
        <v>2407624</v>
      </c>
      <c r="H32" s="93"/>
      <c r="I32" s="95">
        <v>14311518</v>
      </c>
      <c r="J32" s="93"/>
      <c r="K32" s="96">
        <v>2407624</v>
      </c>
    </row>
    <row r="33" spans="1:11" ht="16.5" customHeight="1" x14ac:dyDescent="0.25">
      <c r="E33" s="91"/>
      <c r="F33" s="92"/>
      <c r="G33" s="93"/>
      <c r="H33" s="93"/>
      <c r="I33" s="91"/>
      <c r="J33" s="93"/>
      <c r="K33" s="93"/>
    </row>
    <row r="34" spans="1:11" ht="16.5" customHeight="1" x14ac:dyDescent="0.25">
      <c r="A34" s="74" t="s">
        <v>16</v>
      </c>
      <c r="E34" s="95">
        <f>SUM(E27:E32)</f>
        <v>1076511754</v>
      </c>
      <c r="F34" s="92"/>
      <c r="G34" s="96">
        <f>SUM(G27:G32)</f>
        <v>957081883</v>
      </c>
      <c r="H34" s="93"/>
      <c r="I34" s="95">
        <f>SUM(I27:I32)</f>
        <v>1077421145</v>
      </c>
      <c r="J34" s="93"/>
      <c r="K34" s="96">
        <f>SUM(K27:K32)</f>
        <v>957804335</v>
      </c>
    </row>
    <row r="35" spans="1:11" ht="16.5" customHeight="1" x14ac:dyDescent="0.25">
      <c r="E35" s="91"/>
      <c r="F35" s="92"/>
      <c r="G35" s="93"/>
      <c r="H35" s="93"/>
      <c r="I35" s="91"/>
      <c r="J35" s="93"/>
      <c r="K35" s="93"/>
    </row>
    <row r="36" spans="1:11" ht="16.5" customHeight="1" thickBot="1" x14ac:dyDescent="0.3">
      <c r="A36" s="74" t="s">
        <v>17</v>
      </c>
      <c r="B36" s="74"/>
      <c r="D36" s="74"/>
      <c r="E36" s="103">
        <f>+E23+E34</f>
        <v>1862612978</v>
      </c>
      <c r="G36" s="104">
        <f>+G23+G34</f>
        <v>1510946127</v>
      </c>
      <c r="H36" s="93"/>
      <c r="I36" s="103">
        <f>+I23+I34</f>
        <v>1861799983</v>
      </c>
      <c r="J36" s="93"/>
      <c r="K36" s="104">
        <f>+K23+K34</f>
        <v>1511232470</v>
      </c>
    </row>
    <row r="37" spans="1:11" ht="16.5" customHeight="1" thickTop="1" x14ac:dyDescent="0.25">
      <c r="D37" s="74"/>
      <c r="E37" s="83"/>
      <c r="G37" s="83"/>
    </row>
    <row r="38" spans="1:11" ht="16.5" customHeight="1" x14ac:dyDescent="0.25">
      <c r="D38" s="74"/>
      <c r="E38" s="83"/>
      <c r="G38" s="83"/>
    </row>
    <row r="39" spans="1:11" ht="16.5" customHeight="1" x14ac:dyDescent="0.25">
      <c r="D39" s="74"/>
      <c r="E39" s="83"/>
      <c r="G39" s="83"/>
    </row>
    <row r="40" spans="1:11" ht="16.5" customHeight="1" x14ac:dyDescent="0.25">
      <c r="D40" s="74"/>
      <c r="E40" s="83"/>
      <c r="G40" s="83"/>
    </row>
    <row r="41" spans="1:11" ht="16.5" customHeight="1" x14ac:dyDescent="0.25">
      <c r="D41" s="74"/>
      <c r="E41" s="83"/>
      <c r="G41" s="83"/>
    </row>
    <row r="42" spans="1:11" ht="16.5" customHeight="1" x14ac:dyDescent="0.25">
      <c r="D42" s="74"/>
      <c r="E42" s="83"/>
      <c r="G42" s="83"/>
    </row>
    <row r="43" spans="1:11" ht="16.5" customHeight="1" x14ac:dyDescent="0.25">
      <c r="D43" s="74"/>
      <c r="E43" s="83"/>
      <c r="G43" s="83"/>
    </row>
    <row r="44" spans="1:11" ht="16.5" customHeight="1" x14ac:dyDescent="0.25">
      <c r="D44" s="74"/>
      <c r="E44" s="83"/>
      <c r="G44" s="83"/>
    </row>
    <row r="45" spans="1:11" ht="16.5" customHeight="1" x14ac:dyDescent="0.25">
      <c r="D45" s="74"/>
      <c r="E45" s="83"/>
      <c r="G45" s="83"/>
    </row>
    <row r="46" spans="1:11" ht="16.5" customHeight="1" x14ac:dyDescent="0.25">
      <c r="D46" s="74"/>
      <c r="E46" s="83"/>
      <c r="G46" s="83"/>
    </row>
    <row r="47" spans="1:11" ht="16.5" customHeight="1" x14ac:dyDescent="0.25">
      <c r="D47" s="74"/>
      <c r="E47" s="83"/>
      <c r="G47" s="83"/>
    </row>
    <row r="48" spans="1:11" ht="16.5" customHeight="1" x14ac:dyDescent="0.25">
      <c r="D48" s="74"/>
      <c r="E48" s="83"/>
      <c r="G48" s="83"/>
    </row>
    <row r="49" spans="1:11" ht="18.75" customHeight="1" x14ac:dyDescent="0.25">
      <c r="D49" s="74"/>
      <c r="E49" s="83"/>
      <c r="G49" s="83"/>
    </row>
    <row r="50" spans="1:11" ht="22.35" customHeight="1" x14ac:dyDescent="0.25">
      <c r="A50" s="105" t="s">
        <v>103</v>
      </c>
      <c r="B50" s="105"/>
      <c r="C50" s="106"/>
      <c r="D50" s="78"/>
      <c r="E50" s="107"/>
      <c r="F50" s="80"/>
      <c r="G50" s="107"/>
      <c r="H50" s="80"/>
      <c r="I50" s="80"/>
      <c r="J50" s="80"/>
      <c r="K50" s="80"/>
    </row>
    <row r="51" spans="1:11" ht="16.5" customHeight="1" x14ac:dyDescent="0.25">
      <c r="A51" s="74" t="str">
        <f>A1</f>
        <v>Sunsweet Public Company Limited</v>
      </c>
      <c r="B51" s="74"/>
      <c r="C51" s="74"/>
      <c r="D51" s="74"/>
    </row>
    <row r="52" spans="1:11" ht="16.5" customHeight="1" x14ac:dyDescent="0.25">
      <c r="A52" s="74" t="s">
        <v>71</v>
      </c>
      <c r="B52" s="74"/>
      <c r="C52" s="74"/>
      <c r="D52" s="74"/>
    </row>
    <row r="53" spans="1:11" ht="16.5" customHeight="1" x14ac:dyDescent="0.25">
      <c r="A53" s="78" t="str">
        <f>A3</f>
        <v>As at 30 June 2023</v>
      </c>
      <c r="B53" s="78"/>
      <c r="C53" s="78"/>
      <c r="D53" s="78"/>
      <c r="E53" s="79"/>
      <c r="F53" s="80"/>
      <c r="G53" s="79"/>
      <c r="H53" s="80"/>
      <c r="I53" s="80"/>
      <c r="J53" s="80"/>
      <c r="K53" s="80"/>
    </row>
    <row r="54" spans="1:11" ht="16.5" customHeight="1" x14ac:dyDescent="0.25">
      <c r="A54" s="74"/>
      <c r="B54" s="74"/>
      <c r="C54" s="74"/>
      <c r="D54" s="74"/>
      <c r="E54" s="81"/>
      <c r="G54" s="81"/>
    </row>
    <row r="56" spans="1:11" ht="16.5" customHeight="1" x14ac:dyDescent="0.25">
      <c r="E56" s="242" t="s">
        <v>1</v>
      </c>
      <c r="F56" s="242"/>
      <c r="G56" s="242"/>
      <c r="H56" s="83"/>
      <c r="I56" s="240" t="s">
        <v>2</v>
      </c>
      <c r="J56" s="240"/>
      <c r="K56" s="240"/>
    </row>
    <row r="57" spans="1:11" ht="16.5" customHeight="1" x14ac:dyDescent="0.25">
      <c r="C57" s="84"/>
      <c r="E57" s="241" t="s">
        <v>65</v>
      </c>
      <c r="F57" s="241"/>
      <c r="G57" s="241"/>
      <c r="H57" s="85"/>
      <c r="I57" s="241" t="s">
        <v>65</v>
      </c>
      <c r="J57" s="241"/>
      <c r="K57" s="241"/>
    </row>
    <row r="58" spans="1:11" ht="16.5" customHeight="1" x14ac:dyDescent="0.25">
      <c r="C58" s="84"/>
      <c r="E58" s="86" t="s">
        <v>67</v>
      </c>
      <c r="F58" s="86"/>
      <c r="G58" s="86" t="s">
        <v>68</v>
      </c>
      <c r="H58" s="86"/>
      <c r="I58" s="86" t="s">
        <v>67</v>
      </c>
      <c r="J58" s="86"/>
      <c r="K58" s="86" t="s">
        <v>68</v>
      </c>
    </row>
    <row r="59" spans="1:11" ht="16.5" customHeight="1" x14ac:dyDescent="0.25">
      <c r="C59" s="84"/>
      <c r="E59" s="86" t="s">
        <v>181</v>
      </c>
      <c r="F59" s="86"/>
      <c r="G59" s="86" t="s">
        <v>3</v>
      </c>
      <c r="H59" s="86"/>
      <c r="I59" s="86" t="s">
        <v>181</v>
      </c>
      <c r="J59" s="86"/>
      <c r="K59" s="86" t="s">
        <v>3</v>
      </c>
    </row>
    <row r="60" spans="1:11" ht="16.5" customHeight="1" x14ac:dyDescent="0.25">
      <c r="C60" s="84"/>
      <c r="E60" s="86" t="s">
        <v>168</v>
      </c>
      <c r="F60" s="87"/>
      <c r="G60" s="86" t="s">
        <v>152</v>
      </c>
      <c r="H60" s="87"/>
      <c r="I60" s="86" t="s">
        <v>168</v>
      </c>
      <c r="J60" s="87"/>
      <c r="K60" s="86" t="s">
        <v>152</v>
      </c>
    </row>
    <row r="61" spans="1:11" ht="16.5" customHeight="1" x14ac:dyDescent="0.25">
      <c r="C61" s="88" t="s">
        <v>4</v>
      </c>
      <c r="E61" s="89" t="s">
        <v>5</v>
      </c>
      <c r="F61" s="87"/>
      <c r="G61" s="89" t="s">
        <v>5</v>
      </c>
      <c r="H61" s="87"/>
      <c r="I61" s="89" t="s">
        <v>5</v>
      </c>
      <c r="J61" s="87"/>
      <c r="K61" s="89" t="s">
        <v>5</v>
      </c>
    </row>
    <row r="62" spans="1:11" ht="16.5" customHeight="1" x14ac:dyDescent="0.25">
      <c r="A62" s="74" t="s">
        <v>18</v>
      </c>
      <c r="B62" s="74"/>
      <c r="C62" s="74"/>
      <c r="D62" s="74"/>
      <c r="E62" s="90"/>
      <c r="I62" s="90"/>
    </row>
    <row r="63" spans="1:11" ht="16.5" customHeight="1" x14ac:dyDescent="0.25">
      <c r="A63" s="74"/>
      <c r="B63" s="74"/>
      <c r="C63" s="74"/>
      <c r="D63" s="74"/>
      <c r="E63" s="90"/>
      <c r="I63" s="90"/>
    </row>
    <row r="64" spans="1:11" ht="16.5" customHeight="1" x14ac:dyDescent="0.25">
      <c r="A64" s="74" t="s">
        <v>19</v>
      </c>
      <c r="B64" s="74"/>
      <c r="C64" s="74"/>
      <c r="D64" s="74"/>
      <c r="E64" s="90"/>
      <c r="I64" s="90"/>
    </row>
    <row r="65" spans="1:11" ht="16.5" customHeight="1" x14ac:dyDescent="0.25">
      <c r="A65" s="74"/>
      <c r="B65" s="74"/>
      <c r="E65" s="90"/>
      <c r="I65" s="90"/>
    </row>
    <row r="66" spans="1:11" ht="16.5" customHeight="1" x14ac:dyDescent="0.25">
      <c r="A66" s="77" t="s">
        <v>20</v>
      </c>
      <c r="C66" s="82">
        <v>11</v>
      </c>
      <c r="E66" s="90">
        <v>354836864</v>
      </c>
      <c r="F66" s="98"/>
      <c r="G66" s="93">
        <v>217239210</v>
      </c>
      <c r="H66" s="98"/>
      <c r="I66" s="108">
        <v>352948458</v>
      </c>
      <c r="J66" s="98"/>
      <c r="K66" s="98">
        <v>216006122</v>
      </c>
    </row>
    <row r="67" spans="1:11" ht="16.350000000000001" customHeight="1" x14ac:dyDescent="0.25">
      <c r="A67" s="109" t="s">
        <v>98</v>
      </c>
      <c r="E67" s="91">
        <v>39485745</v>
      </c>
      <c r="F67" s="110"/>
      <c r="G67" s="93">
        <v>39820297</v>
      </c>
      <c r="H67" s="110"/>
      <c r="I67" s="108">
        <v>39485745</v>
      </c>
      <c r="J67" s="110"/>
      <c r="K67" s="98">
        <v>39820297</v>
      </c>
    </row>
    <row r="68" spans="1:11" ht="16.5" customHeight="1" x14ac:dyDescent="0.25">
      <c r="A68" s="111" t="s">
        <v>149</v>
      </c>
      <c r="B68" s="109"/>
      <c r="C68" s="82">
        <v>6</v>
      </c>
      <c r="E68" s="91">
        <v>47368298</v>
      </c>
      <c r="F68" s="98"/>
      <c r="G68" s="93">
        <v>373588</v>
      </c>
      <c r="H68" s="98"/>
      <c r="I68" s="108">
        <v>47368298</v>
      </c>
      <c r="J68" s="98"/>
      <c r="K68" s="98">
        <v>373588</v>
      </c>
    </row>
    <row r="69" spans="1:11" ht="16.5" customHeight="1" x14ac:dyDescent="0.25">
      <c r="A69" s="109" t="s">
        <v>154</v>
      </c>
      <c r="B69" s="109"/>
      <c r="E69" s="108"/>
      <c r="F69" s="98"/>
      <c r="G69" s="93"/>
      <c r="H69" s="98"/>
      <c r="I69" s="108"/>
      <c r="J69" s="98"/>
      <c r="K69" s="112"/>
    </row>
    <row r="70" spans="1:11" ht="16.5" customHeight="1" x14ac:dyDescent="0.25">
      <c r="A70" s="109"/>
      <c r="B70" s="113" t="s">
        <v>139</v>
      </c>
      <c r="C70" s="82">
        <v>12</v>
      </c>
      <c r="E70" s="91">
        <v>46560000</v>
      </c>
      <c r="F70" s="98"/>
      <c r="G70" s="93">
        <v>24360000</v>
      </c>
      <c r="H70" s="98"/>
      <c r="I70" s="108">
        <v>46560000</v>
      </c>
      <c r="J70" s="98"/>
      <c r="K70" s="98">
        <v>24360000</v>
      </c>
    </row>
    <row r="71" spans="1:11" ht="16.5" customHeight="1" x14ac:dyDescent="0.25">
      <c r="A71" s="77" t="s">
        <v>75</v>
      </c>
      <c r="E71" s="91">
        <v>34295394</v>
      </c>
      <c r="F71" s="98"/>
      <c r="G71" s="93">
        <v>10573249</v>
      </c>
      <c r="H71" s="98"/>
      <c r="I71" s="108">
        <v>34211113</v>
      </c>
      <c r="J71" s="98"/>
      <c r="K71" s="98">
        <v>10573249</v>
      </c>
    </row>
    <row r="72" spans="1:11" ht="16.5" customHeight="1" x14ac:dyDescent="0.25">
      <c r="A72" s="77" t="s">
        <v>110</v>
      </c>
      <c r="E72" s="91">
        <v>7793371</v>
      </c>
      <c r="F72" s="98"/>
      <c r="G72" s="93">
        <v>7642107</v>
      </c>
      <c r="H72" s="98"/>
      <c r="I72" s="108">
        <v>7793371</v>
      </c>
      <c r="J72" s="98"/>
      <c r="K72" s="98">
        <v>7642107</v>
      </c>
    </row>
    <row r="73" spans="1:11" ht="16.5" customHeight="1" x14ac:dyDescent="0.25">
      <c r="A73" s="77" t="s">
        <v>21</v>
      </c>
      <c r="E73" s="95">
        <v>2487009</v>
      </c>
      <c r="F73" s="98"/>
      <c r="G73" s="96">
        <v>4121346</v>
      </c>
      <c r="H73" s="98"/>
      <c r="I73" s="114">
        <v>2484869</v>
      </c>
      <c r="J73" s="98"/>
      <c r="K73" s="99">
        <v>4094640</v>
      </c>
    </row>
    <row r="74" spans="1:11" ht="16.5" customHeight="1" x14ac:dyDescent="0.25">
      <c r="E74" s="91"/>
      <c r="F74" s="92"/>
      <c r="G74" s="115"/>
      <c r="H74" s="92"/>
      <c r="I74" s="91"/>
      <c r="J74" s="92"/>
      <c r="K74" s="92"/>
    </row>
    <row r="75" spans="1:11" ht="16.5" customHeight="1" x14ac:dyDescent="0.25">
      <c r="A75" s="74" t="s">
        <v>22</v>
      </c>
      <c r="C75" s="74"/>
      <c r="D75" s="74"/>
      <c r="E75" s="95">
        <f>SUM(E66:E73)</f>
        <v>532826681</v>
      </c>
      <c r="F75" s="92"/>
      <c r="G75" s="116">
        <f>SUM(G66:G73)</f>
        <v>304129797</v>
      </c>
      <c r="H75" s="92"/>
      <c r="I75" s="95">
        <f>SUM(I66:I73)</f>
        <v>530851854</v>
      </c>
      <c r="J75" s="92"/>
      <c r="K75" s="116">
        <f>SUM(K66:K73)</f>
        <v>302870003</v>
      </c>
    </row>
    <row r="76" spans="1:11" ht="16.5" customHeight="1" x14ac:dyDescent="0.25">
      <c r="A76" s="74"/>
      <c r="B76" s="74"/>
      <c r="C76" s="74"/>
      <c r="D76" s="74"/>
      <c r="E76" s="90"/>
      <c r="I76" s="90"/>
    </row>
    <row r="77" spans="1:11" ht="16.5" customHeight="1" x14ac:dyDescent="0.25">
      <c r="A77" s="74" t="s">
        <v>23</v>
      </c>
      <c r="B77" s="74"/>
      <c r="C77" s="74"/>
      <c r="D77" s="74"/>
      <c r="E77" s="90"/>
      <c r="I77" s="90"/>
    </row>
    <row r="78" spans="1:11" ht="16.5" customHeight="1" x14ac:dyDescent="0.25">
      <c r="A78" s="74"/>
      <c r="B78" s="74"/>
      <c r="E78" s="90"/>
      <c r="I78" s="90"/>
    </row>
    <row r="79" spans="1:11" ht="16.5" customHeight="1" x14ac:dyDescent="0.25">
      <c r="A79" s="109" t="s">
        <v>175</v>
      </c>
      <c r="B79" s="74"/>
      <c r="E79" s="90"/>
      <c r="I79" s="90"/>
    </row>
    <row r="80" spans="1:11" ht="16.5" customHeight="1" x14ac:dyDescent="0.25">
      <c r="B80" s="77" t="s">
        <v>176</v>
      </c>
      <c r="C80" s="82">
        <v>12</v>
      </c>
      <c r="E80" s="91">
        <v>68538000</v>
      </c>
      <c r="F80" s="117"/>
      <c r="G80" s="93">
        <v>35225000</v>
      </c>
      <c r="H80" s="117"/>
      <c r="I80" s="91">
        <v>68538000</v>
      </c>
      <c r="J80" s="117"/>
      <c r="K80" s="93">
        <v>35225000</v>
      </c>
    </row>
    <row r="81" spans="1:11" ht="16.5" customHeight="1" x14ac:dyDescent="0.25">
      <c r="A81" s="77" t="s">
        <v>111</v>
      </c>
      <c r="B81" s="74"/>
      <c r="E81" s="91">
        <v>3705936</v>
      </c>
      <c r="F81" s="117"/>
      <c r="G81" s="93">
        <v>7054372</v>
      </c>
      <c r="H81" s="117"/>
      <c r="I81" s="91">
        <v>3705936</v>
      </c>
      <c r="J81" s="117"/>
      <c r="K81" s="93">
        <v>7054372</v>
      </c>
    </row>
    <row r="82" spans="1:11" ht="16.5" customHeight="1" x14ac:dyDescent="0.25">
      <c r="A82" s="77" t="s">
        <v>24</v>
      </c>
      <c r="E82" s="95">
        <v>28184334</v>
      </c>
      <c r="F82" s="93"/>
      <c r="G82" s="96">
        <v>26071965</v>
      </c>
      <c r="H82" s="93"/>
      <c r="I82" s="95">
        <v>28184334</v>
      </c>
      <c r="J82" s="93"/>
      <c r="K82" s="96">
        <v>26071965</v>
      </c>
    </row>
    <row r="83" spans="1:11" ht="16.5" customHeight="1" x14ac:dyDescent="0.25">
      <c r="E83" s="91"/>
      <c r="F83" s="93"/>
      <c r="G83" s="93"/>
      <c r="H83" s="93"/>
      <c r="I83" s="91"/>
      <c r="J83" s="93"/>
      <c r="K83" s="93"/>
    </row>
    <row r="84" spans="1:11" ht="16.5" customHeight="1" x14ac:dyDescent="0.25">
      <c r="A84" s="74" t="s">
        <v>25</v>
      </c>
      <c r="C84" s="74"/>
      <c r="D84" s="74"/>
      <c r="E84" s="95">
        <f>SUM(E80:E82)</f>
        <v>100428270</v>
      </c>
      <c r="F84" s="93"/>
      <c r="G84" s="96">
        <f>SUM(G80:G83)</f>
        <v>68351337</v>
      </c>
      <c r="H84" s="93"/>
      <c r="I84" s="95">
        <f>SUM(I80:I82)</f>
        <v>100428270</v>
      </c>
      <c r="J84" s="93"/>
      <c r="K84" s="96">
        <f>SUM(K80:K83)</f>
        <v>68351337</v>
      </c>
    </row>
    <row r="85" spans="1:11" ht="16.5" customHeight="1" x14ac:dyDescent="0.25">
      <c r="E85" s="91"/>
      <c r="F85" s="93"/>
      <c r="G85" s="93"/>
      <c r="H85" s="93"/>
      <c r="I85" s="91"/>
      <c r="J85" s="93"/>
      <c r="K85" s="93"/>
    </row>
    <row r="86" spans="1:11" ht="16.5" customHeight="1" x14ac:dyDescent="0.25">
      <c r="A86" s="74" t="s">
        <v>26</v>
      </c>
      <c r="C86" s="74"/>
      <c r="D86" s="74"/>
      <c r="E86" s="95">
        <f>SUM(E84,E75)</f>
        <v>633254951</v>
      </c>
      <c r="F86" s="93"/>
      <c r="G86" s="96">
        <f>SUM(G84,G75)</f>
        <v>372481134</v>
      </c>
      <c r="H86" s="93"/>
      <c r="I86" s="95">
        <f>SUM(I84,I75)</f>
        <v>631280124</v>
      </c>
      <c r="J86" s="93"/>
      <c r="K86" s="96">
        <f>SUM(K84,K75)</f>
        <v>371221340</v>
      </c>
    </row>
    <row r="87" spans="1:11" ht="16.5" customHeight="1" x14ac:dyDescent="0.25">
      <c r="A87" s="74"/>
      <c r="B87" s="74"/>
      <c r="C87" s="74"/>
      <c r="D87" s="74"/>
      <c r="E87" s="77"/>
      <c r="F87" s="77"/>
      <c r="G87" s="77"/>
      <c r="H87" s="77"/>
      <c r="I87" s="77"/>
      <c r="J87" s="77"/>
      <c r="K87" s="77"/>
    </row>
    <row r="88" spans="1:11" ht="16.5" customHeight="1" x14ac:dyDescent="0.25">
      <c r="A88" s="74"/>
      <c r="B88" s="74"/>
      <c r="C88" s="74"/>
      <c r="D88" s="74"/>
      <c r="E88" s="81"/>
      <c r="G88" s="81"/>
    </row>
    <row r="89" spans="1:11" ht="16.5" customHeight="1" x14ac:dyDescent="0.25">
      <c r="A89" s="74"/>
      <c r="B89" s="74"/>
      <c r="C89" s="74"/>
      <c r="D89" s="74"/>
      <c r="E89" s="81"/>
      <c r="G89" s="81"/>
    </row>
    <row r="90" spans="1:11" ht="16.5" customHeight="1" x14ac:dyDescent="0.25">
      <c r="A90" s="74"/>
      <c r="B90" s="74"/>
      <c r="C90" s="74"/>
      <c r="D90" s="74"/>
      <c r="E90" s="81"/>
      <c r="G90" s="81"/>
    </row>
    <row r="91" spans="1:11" ht="16.5" customHeight="1" x14ac:dyDescent="0.25">
      <c r="A91" s="74"/>
      <c r="B91" s="74"/>
      <c r="C91" s="74"/>
      <c r="D91" s="74"/>
      <c r="E91" s="81"/>
      <c r="G91" s="81"/>
    </row>
    <row r="92" spans="1:11" ht="16.5" customHeight="1" x14ac:dyDescent="0.25">
      <c r="A92" s="74"/>
      <c r="B92" s="74"/>
      <c r="C92" s="74"/>
      <c r="D92" s="74"/>
      <c r="E92" s="81"/>
      <c r="G92" s="81"/>
    </row>
    <row r="93" spans="1:11" ht="16.5" customHeight="1" x14ac:dyDescent="0.25">
      <c r="A93" s="74"/>
      <c r="B93" s="74"/>
      <c r="C93" s="74"/>
      <c r="D93" s="74"/>
      <c r="E93" s="81"/>
      <c r="G93" s="81"/>
    </row>
    <row r="94" spans="1:11" ht="16.5" customHeight="1" x14ac:dyDescent="0.25">
      <c r="A94" s="74"/>
      <c r="B94" s="74"/>
      <c r="C94" s="74"/>
      <c r="D94" s="74"/>
      <c r="E94" s="81"/>
      <c r="G94" s="81"/>
    </row>
    <row r="95" spans="1:11" ht="16.5" customHeight="1" x14ac:dyDescent="0.25">
      <c r="A95" s="74"/>
      <c r="B95" s="74"/>
      <c r="C95" s="74"/>
      <c r="D95" s="74"/>
      <c r="E95" s="81"/>
      <c r="G95" s="81"/>
    </row>
    <row r="96" spans="1:11" ht="16.5" customHeight="1" x14ac:dyDescent="0.25">
      <c r="A96" s="74"/>
      <c r="B96" s="74"/>
      <c r="C96" s="74"/>
      <c r="D96" s="74"/>
      <c r="E96" s="81"/>
      <c r="G96" s="81"/>
    </row>
    <row r="97" spans="1:11" ht="16.5" customHeight="1" x14ac:dyDescent="0.25">
      <c r="A97" s="74"/>
      <c r="B97" s="74"/>
      <c r="C97" s="74"/>
      <c r="D97" s="74"/>
      <c r="E97" s="81"/>
      <c r="G97" s="81"/>
    </row>
    <row r="98" spans="1:11" ht="16.5" customHeight="1" x14ac:dyDescent="0.25">
      <c r="A98" s="74"/>
      <c r="B98" s="74"/>
      <c r="C98" s="74"/>
      <c r="D98" s="74"/>
      <c r="E98" s="81"/>
      <c r="G98" s="81"/>
    </row>
    <row r="99" spans="1:11" ht="16.5" customHeight="1" x14ac:dyDescent="0.25">
      <c r="A99" s="74"/>
      <c r="B99" s="74"/>
      <c r="C99" s="74"/>
      <c r="D99" s="74"/>
      <c r="E99" s="81"/>
      <c r="G99" s="81"/>
    </row>
    <row r="100" spans="1:11" ht="4.5" customHeight="1" x14ac:dyDescent="0.25">
      <c r="A100" s="74"/>
      <c r="B100" s="74"/>
      <c r="C100" s="74"/>
      <c r="D100" s="74"/>
      <c r="E100" s="81"/>
      <c r="G100" s="81"/>
    </row>
    <row r="101" spans="1:11" ht="22.35" customHeight="1" x14ac:dyDescent="0.25">
      <c r="A101" s="105" t="str">
        <f>+A50</f>
        <v>The accompanying notes form part of this interim financial information.</v>
      </c>
      <c r="B101" s="78"/>
      <c r="C101" s="78"/>
      <c r="D101" s="78"/>
      <c r="E101" s="79"/>
      <c r="F101" s="80"/>
      <c r="G101" s="79"/>
      <c r="H101" s="80"/>
      <c r="I101" s="80"/>
      <c r="J101" s="80"/>
      <c r="K101" s="80"/>
    </row>
    <row r="102" spans="1:11" ht="16.5" customHeight="1" x14ac:dyDescent="0.25">
      <c r="A102" s="74" t="str">
        <f>A51</f>
        <v>Sunsweet Public Company Limited</v>
      </c>
      <c r="B102" s="74"/>
      <c r="C102" s="74"/>
      <c r="D102" s="74"/>
    </row>
    <row r="103" spans="1:11" ht="16.5" customHeight="1" x14ac:dyDescent="0.25">
      <c r="A103" s="74" t="s">
        <v>173</v>
      </c>
      <c r="B103" s="74"/>
      <c r="C103" s="74"/>
      <c r="D103" s="74"/>
    </row>
    <row r="104" spans="1:11" ht="16.5" customHeight="1" x14ac:dyDescent="0.25">
      <c r="A104" s="78" t="str">
        <f>+A3</f>
        <v>As at 30 June 2023</v>
      </c>
      <c r="B104" s="78"/>
      <c r="C104" s="78"/>
      <c r="D104" s="78"/>
      <c r="E104" s="79"/>
      <c r="F104" s="80"/>
      <c r="G104" s="79"/>
      <c r="H104" s="80"/>
      <c r="I104" s="80"/>
      <c r="J104" s="80"/>
      <c r="K104" s="80"/>
    </row>
    <row r="105" spans="1:11" ht="16.5" customHeight="1" x14ac:dyDescent="0.25">
      <c r="A105" s="74"/>
      <c r="B105" s="74"/>
      <c r="C105" s="74"/>
      <c r="D105" s="74"/>
      <c r="E105" s="81"/>
      <c r="G105" s="81"/>
    </row>
    <row r="107" spans="1:11" ht="16.5" customHeight="1" x14ac:dyDescent="0.25">
      <c r="E107" s="242" t="s">
        <v>1</v>
      </c>
      <c r="F107" s="242"/>
      <c r="G107" s="242"/>
      <c r="H107" s="83"/>
      <c r="I107" s="240" t="s">
        <v>2</v>
      </c>
      <c r="J107" s="240"/>
      <c r="K107" s="240"/>
    </row>
    <row r="108" spans="1:11" ht="16.5" customHeight="1" x14ac:dyDescent="0.25">
      <c r="C108" s="84"/>
      <c r="E108" s="241" t="s">
        <v>65</v>
      </c>
      <c r="F108" s="241"/>
      <c r="G108" s="241"/>
      <c r="H108" s="85"/>
      <c r="I108" s="241" t="s">
        <v>65</v>
      </c>
      <c r="J108" s="241"/>
      <c r="K108" s="241"/>
    </row>
    <row r="109" spans="1:11" ht="16.5" customHeight="1" x14ac:dyDescent="0.25">
      <c r="C109" s="84"/>
      <c r="E109" s="86" t="s">
        <v>67</v>
      </c>
      <c r="F109" s="86"/>
      <c r="G109" s="86" t="s">
        <v>68</v>
      </c>
      <c r="H109" s="86"/>
      <c r="I109" s="86" t="s">
        <v>67</v>
      </c>
      <c r="J109" s="86"/>
      <c r="K109" s="86" t="s">
        <v>68</v>
      </c>
    </row>
    <row r="110" spans="1:11" ht="16.5" customHeight="1" x14ac:dyDescent="0.25">
      <c r="C110" s="84"/>
      <c r="E110" s="86" t="s">
        <v>181</v>
      </c>
      <c r="F110" s="86"/>
      <c r="G110" s="86" t="s">
        <v>3</v>
      </c>
      <c r="H110" s="86"/>
      <c r="I110" s="86" t="s">
        <v>181</v>
      </c>
      <c r="J110" s="86"/>
      <c r="K110" s="86" t="s">
        <v>3</v>
      </c>
    </row>
    <row r="111" spans="1:11" ht="16.5" customHeight="1" x14ac:dyDescent="0.25">
      <c r="C111" s="84"/>
      <c r="E111" s="86" t="s">
        <v>168</v>
      </c>
      <c r="F111" s="87"/>
      <c r="G111" s="86" t="s">
        <v>152</v>
      </c>
      <c r="H111" s="87"/>
      <c r="I111" s="86" t="s">
        <v>168</v>
      </c>
      <c r="J111" s="87"/>
      <c r="K111" s="86" t="s">
        <v>152</v>
      </c>
    </row>
    <row r="112" spans="1:11" ht="16.5" customHeight="1" x14ac:dyDescent="0.25">
      <c r="C112" s="84"/>
      <c r="E112" s="89" t="s">
        <v>5</v>
      </c>
      <c r="F112" s="87"/>
      <c r="G112" s="89" t="s">
        <v>5</v>
      </c>
      <c r="H112" s="87"/>
      <c r="I112" s="89" t="s">
        <v>5</v>
      </c>
      <c r="J112" s="87"/>
      <c r="K112" s="89" t="s">
        <v>5</v>
      </c>
    </row>
    <row r="113" spans="1:11" ht="16.5" customHeight="1" x14ac:dyDescent="0.25">
      <c r="A113" s="74" t="s">
        <v>174</v>
      </c>
      <c r="B113" s="74"/>
      <c r="C113" s="84"/>
      <c r="D113" s="74"/>
      <c r="E113" s="90"/>
      <c r="I113" s="90"/>
    </row>
    <row r="114" spans="1:11" ht="16.5" customHeight="1" x14ac:dyDescent="0.25">
      <c r="A114" s="74"/>
      <c r="B114" s="74"/>
      <c r="C114" s="84"/>
      <c r="D114" s="74"/>
      <c r="E114" s="90"/>
      <c r="I114" s="90"/>
    </row>
    <row r="115" spans="1:11" ht="16.5" customHeight="1" x14ac:dyDescent="0.25">
      <c r="A115" s="74" t="s">
        <v>27</v>
      </c>
      <c r="B115" s="74"/>
      <c r="C115" s="84"/>
      <c r="D115" s="74"/>
      <c r="E115" s="118"/>
      <c r="G115" s="81"/>
      <c r="I115" s="118"/>
    </row>
    <row r="116" spans="1:11" ht="16.5" customHeight="1" x14ac:dyDescent="0.25">
      <c r="A116" s="74"/>
      <c r="B116" s="74"/>
      <c r="C116" s="84"/>
      <c r="E116" s="118"/>
      <c r="G116" s="81"/>
      <c r="I116" s="118"/>
    </row>
    <row r="117" spans="1:11" ht="16.5" customHeight="1" x14ac:dyDescent="0.25">
      <c r="A117" s="77" t="s">
        <v>28</v>
      </c>
      <c r="C117" s="84"/>
      <c r="E117" s="119"/>
      <c r="F117" s="92"/>
      <c r="G117" s="115"/>
      <c r="H117" s="92"/>
      <c r="I117" s="119"/>
      <c r="J117" s="92"/>
      <c r="K117" s="92"/>
    </row>
    <row r="118" spans="1:11" ht="16.5" customHeight="1" x14ac:dyDescent="0.25">
      <c r="B118" s="77" t="s">
        <v>29</v>
      </c>
      <c r="C118" s="84"/>
      <c r="E118" s="90"/>
      <c r="I118" s="90"/>
    </row>
    <row r="119" spans="1:11" ht="16.5" customHeight="1" x14ac:dyDescent="0.25">
      <c r="B119" s="77" t="s">
        <v>136</v>
      </c>
      <c r="C119" s="84"/>
      <c r="E119" s="90"/>
      <c r="I119" s="90"/>
    </row>
    <row r="120" spans="1:11" ht="16.5" customHeight="1" thickBot="1" x14ac:dyDescent="0.3">
      <c r="B120" s="77" t="s">
        <v>81</v>
      </c>
      <c r="C120" s="84"/>
      <c r="E120" s="103">
        <v>322500000</v>
      </c>
      <c r="F120" s="117"/>
      <c r="G120" s="104">
        <v>322500000</v>
      </c>
      <c r="H120" s="117"/>
      <c r="I120" s="103">
        <v>322500000</v>
      </c>
      <c r="J120" s="117"/>
      <c r="K120" s="104">
        <v>322500000</v>
      </c>
    </row>
    <row r="121" spans="1:11" ht="16.5" customHeight="1" thickTop="1" x14ac:dyDescent="0.25">
      <c r="C121" s="84"/>
      <c r="E121" s="119"/>
      <c r="F121" s="92"/>
      <c r="G121" s="115"/>
      <c r="H121" s="92"/>
      <c r="I121" s="119"/>
      <c r="J121" s="92"/>
      <c r="K121" s="92"/>
    </row>
    <row r="122" spans="1:11" ht="16.5" customHeight="1" x14ac:dyDescent="0.25">
      <c r="B122" s="77" t="s">
        <v>69</v>
      </c>
      <c r="C122" s="84"/>
      <c r="E122" s="90"/>
      <c r="I122" s="90"/>
    </row>
    <row r="123" spans="1:11" ht="16.5" customHeight="1" x14ac:dyDescent="0.25">
      <c r="B123" s="77" t="s">
        <v>137</v>
      </c>
      <c r="C123" s="84"/>
      <c r="E123" s="90"/>
      <c r="I123" s="90"/>
    </row>
    <row r="124" spans="1:11" ht="16.5" customHeight="1" x14ac:dyDescent="0.25">
      <c r="B124" s="77" t="s">
        <v>104</v>
      </c>
      <c r="C124" s="84"/>
      <c r="E124" s="91">
        <v>322498713</v>
      </c>
      <c r="F124" s="93"/>
      <c r="G124" s="93">
        <v>322498713</v>
      </c>
      <c r="H124" s="93"/>
      <c r="I124" s="91">
        <v>322498713</v>
      </c>
      <c r="J124" s="93"/>
      <c r="K124" s="93">
        <v>322498713</v>
      </c>
    </row>
    <row r="125" spans="1:11" ht="16.5" customHeight="1" x14ac:dyDescent="0.25">
      <c r="A125" s="77" t="s">
        <v>112</v>
      </c>
      <c r="C125" s="84"/>
      <c r="E125" s="108">
        <v>665525655</v>
      </c>
      <c r="F125" s="117"/>
      <c r="G125" s="93">
        <v>665525655</v>
      </c>
      <c r="H125" s="117"/>
      <c r="I125" s="108">
        <v>665525655</v>
      </c>
      <c r="J125" s="117"/>
      <c r="K125" s="93">
        <v>665525655</v>
      </c>
    </row>
    <row r="126" spans="1:11" ht="16.5" customHeight="1" x14ac:dyDescent="0.25">
      <c r="A126" s="77" t="s">
        <v>93</v>
      </c>
      <c r="C126" s="84"/>
      <c r="E126" s="108"/>
      <c r="F126" s="117"/>
      <c r="G126" s="93"/>
      <c r="H126" s="117"/>
      <c r="I126" s="108"/>
      <c r="J126" s="117"/>
      <c r="K126" s="93"/>
    </row>
    <row r="127" spans="1:11" ht="16.5" customHeight="1" x14ac:dyDescent="0.25">
      <c r="B127" s="77" t="s">
        <v>94</v>
      </c>
      <c r="C127" s="84"/>
      <c r="E127" s="108">
        <v>-20637124</v>
      </c>
      <c r="F127" s="117"/>
      <c r="G127" s="93">
        <v>-20637124</v>
      </c>
      <c r="H127" s="117"/>
      <c r="I127" s="108">
        <v>-21000000</v>
      </c>
      <c r="J127" s="117"/>
      <c r="K127" s="93">
        <v>-21000000</v>
      </c>
    </row>
    <row r="128" spans="1:11" ht="16.5" customHeight="1" x14ac:dyDescent="0.25">
      <c r="A128" s="77" t="s">
        <v>155</v>
      </c>
      <c r="C128" s="84"/>
      <c r="E128" s="91"/>
      <c r="F128" s="93"/>
      <c r="G128" s="117"/>
      <c r="H128" s="117"/>
      <c r="I128" s="108"/>
      <c r="J128" s="117"/>
      <c r="K128" s="117"/>
    </row>
    <row r="129" spans="1:11" ht="16.5" customHeight="1" x14ac:dyDescent="0.25">
      <c r="B129" s="77" t="s">
        <v>78</v>
      </c>
      <c r="C129" s="84"/>
      <c r="E129" s="91">
        <v>32250000</v>
      </c>
      <c r="F129" s="93"/>
      <c r="G129" s="93">
        <v>32250000</v>
      </c>
      <c r="H129" s="93"/>
      <c r="I129" s="91">
        <v>32250000</v>
      </c>
      <c r="J129" s="93"/>
      <c r="K129" s="93">
        <v>32250000</v>
      </c>
    </row>
    <row r="130" spans="1:11" ht="16.5" customHeight="1" x14ac:dyDescent="0.25">
      <c r="B130" s="77" t="s">
        <v>30</v>
      </c>
      <c r="C130" s="84"/>
      <c r="E130" s="91">
        <v>233001042</v>
      </c>
      <c r="F130" s="93"/>
      <c r="G130" s="93">
        <v>142108008</v>
      </c>
      <c r="H130" s="93"/>
      <c r="I130" s="91">
        <v>234526401</v>
      </c>
      <c r="J130" s="93"/>
      <c r="K130" s="93">
        <v>144017672</v>
      </c>
    </row>
    <row r="131" spans="1:11" ht="16.5" customHeight="1" x14ac:dyDescent="0.25">
      <c r="A131" s="77" t="s">
        <v>79</v>
      </c>
      <c r="E131" s="95">
        <v>-3280259</v>
      </c>
      <c r="F131" s="93"/>
      <c r="G131" s="96">
        <v>-3280259</v>
      </c>
      <c r="H131" s="93"/>
      <c r="I131" s="95">
        <v>-3280910</v>
      </c>
      <c r="J131" s="93"/>
      <c r="K131" s="96">
        <v>-3280910</v>
      </c>
    </row>
    <row r="132" spans="1:11" ht="16.5" customHeight="1" x14ac:dyDescent="0.25">
      <c r="E132" s="119"/>
      <c r="F132" s="92"/>
      <c r="G132" s="115"/>
      <c r="H132" s="92"/>
      <c r="I132" s="119"/>
      <c r="J132" s="92"/>
      <c r="K132" s="92"/>
    </row>
    <row r="133" spans="1:11" ht="16.5" customHeight="1" x14ac:dyDescent="0.25">
      <c r="A133" s="74" t="s">
        <v>31</v>
      </c>
      <c r="C133" s="77"/>
      <c r="E133" s="120"/>
      <c r="F133" s="77"/>
      <c r="G133" s="77"/>
      <c r="H133" s="77"/>
      <c r="I133" s="120"/>
      <c r="J133" s="77"/>
      <c r="K133" s="77"/>
    </row>
    <row r="134" spans="1:11" ht="16.5" customHeight="1" x14ac:dyDescent="0.25">
      <c r="A134" s="74"/>
      <c r="B134" s="74" t="s">
        <v>141</v>
      </c>
      <c r="C134" s="77"/>
      <c r="E134" s="121">
        <f>SUM(E124:E133)</f>
        <v>1229358027</v>
      </c>
      <c r="F134" s="92"/>
      <c r="G134" s="92">
        <f>SUM(G124:G133)</f>
        <v>1138464993</v>
      </c>
      <c r="H134" s="92"/>
      <c r="I134" s="121">
        <f>SUM(I124:I133)</f>
        <v>1230519859</v>
      </c>
      <c r="J134" s="92"/>
      <c r="K134" s="92">
        <f>SUM(K124:K133)</f>
        <v>1140011130</v>
      </c>
    </row>
    <row r="135" spans="1:11" ht="16.5" customHeight="1" x14ac:dyDescent="0.25">
      <c r="A135" s="77" t="s">
        <v>32</v>
      </c>
      <c r="C135" s="77"/>
      <c r="E135" s="95">
        <v>0</v>
      </c>
      <c r="F135" s="92"/>
      <c r="G135" s="122">
        <v>0</v>
      </c>
      <c r="H135" s="92"/>
      <c r="I135" s="95">
        <v>0</v>
      </c>
      <c r="J135" s="92"/>
      <c r="K135" s="122">
        <v>0</v>
      </c>
    </row>
    <row r="136" spans="1:11" ht="16.5" customHeight="1" x14ac:dyDescent="0.25">
      <c r="C136" s="74"/>
      <c r="D136" s="74"/>
      <c r="E136" s="119"/>
      <c r="F136" s="92"/>
      <c r="G136" s="115"/>
      <c r="H136" s="92"/>
      <c r="I136" s="119"/>
      <c r="J136" s="92"/>
      <c r="K136" s="92"/>
    </row>
    <row r="137" spans="1:11" ht="16.5" customHeight="1" x14ac:dyDescent="0.25">
      <c r="A137" s="74" t="s">
        <v>33</v>
      </c>
      <c r="C137" s="77"/>
      <c r="E137" s="123">
        <f>E134</f>
        <v>1229358027</v>
      </c>
      <c r="F137" s="92"/>
      <c r="G137" s="116">
        <v>1138464993</v>
      </c>
      <c r="H137" s="92"/>
      <c r="I137" s="123">
        <f>I134</f>
        <v>1230519859</v>
      </c>
      <c r="J137" s="92"/>
      <c r="K137" s="116">
        <v>1140011130</v>
      </c>
    </row>
    <row r="138" spans="1:11" ht="16.5" customHeight="1" x14ac:dyDescent="0.25">
      <c r="E138" s="121"/>
      <c r="F138" s="92"/>
      <c r="G138" s="92"/>
      <c r="H138" s="92"/>
      <c r="I138" s="121"/>
      <c r="J138" s="92"/>
      <c r="K138" s="92"/>
    </row>
    <row r="139" spans="1:11" ht="16.5" customHeight="1" thickBot="1" x14ac:dyDescent="0.3">
      <c r="A139" s="74" t="s">
        <v>34</v>
      </c>
      <c r="B139" s="74"/>
      <c r="E139" s="222">
        <f>+E137+E86</f>
        <v>1862612978</v>
      </c>
      <c r="F139" s="92"/>
      <c r="G139" s="124">
        <f>+G137+G86</f>
        <v>1510946127</v>
      </c>
      <c r="H139" s="92"/>
      <c r="I139" s="222">
        <f>+I137+I86</f>
        <v>1861799983</v>
      </c>
      <c r="J139" s="92"/>
      <c r="K139" s="124">
        <f>+K137+K86</f>
        <v>1511232470</v>
      </c>
    </row>
    <row r="140" spans="1:11" ht="16.5" customHeight="1" thickTop="1" x14ac:dyDescent="0.25">
      <c r="A140" s="74"/>
      <c r="B140" s="74"/>
      <c r="E140" s="92"/>
      <c r="F140" s="92"/>
      <c r="G140" s="92"/>
      <c r="H140" s="92"/>
      <c r="I140" s="92"/>
      <c r="J140" s="92"/>
      <c r="K140" s="92"/>
    </row>
    <row r="141" spans="1:11" ht="16.5" customHeight="1" x14ac:dyDescent="0.25">
      <c r="A141" s="74"/>
      <c r="B141" s="74"/>
      <c r="E141" s="92"/>
      <c r="F141" s="92"/>
      <c r="G141" s="92"/>
      <c r="H141" s="92"/>
      <c r="I141" s="92"/>
      <c r="J141" s="92"/>
      <c r="K141" s="92"/>
    </row>
    <row r="142" spans="1:11" ht="16.5" customHeight="1" x14ac:dyDescent="0.25">
      <c r="A142" s="74"/>
      <c r="B142" s="74"/>
      <c r="E142" s="92"/>
      <c r="F142" s="92"/>
      <c r="G142" s="92"/>
      <c r="H142" s="92"/>
      <c r="I142" s="92"/>
      <c r="J142" s="92"/>
      <c r="K142" s="92"/>
    </row>
    <row r="143" spans="1:11" ht="16.5" customHeight="1" x14ac:dyDescent="0.25">
      <c r="A143" s="74"/>
      <c r="B143" s="74"/>
      <c r="E143" s="92"/>
      <c r="F143" s="92"/>
      <c r="G143" s="92"/>
      <c r="H143" s="92"/>
      <c r="I143" s="92"/>
      <c r="J143" s="92"/>
      <c r="K143" s="92"/>
    </row>
    <row r="144" spans="1:11" ht="16.5" customHeight="1" x14ac:dyDescent="0.25">
      <c r="A144" s="74"/>
      <c r="B144" s="74"/>
      <c r="E144" s="92"/>
      <c r="F144" s="92"/>
      <c r="G144" s="92"/>
      <c r="H144" s="92"/>
      <c r="I144" s="92"/>
      <c r="J144" s="92"/>
      <c r="K144" s="92"/>
    </row>
    <row r="145" spans="1:11" ht="16.5" customHeight="1" x14ac:dyDescent="0.25">
      <c r="A145" s="74"/>
      <c r="B145" s="74"/>
      <c r="E145" s="92"/>
      <c r="F145" s="92"/>
      <c r="G145" s="92"/>
      <c r="H145" s="92"/>
      <c r="I145" s="92"/>
      <c r="J145" s="92"/>
      <c r="K145" s="92"/>
    </row>
    <row r="146" spans="1:11" ht="16.5" customHeight="1" x14ac:dyDescent="0.25">
      <c r="A146" s="74"/>
      <c r="B146" s="74"/>
      <c r="E146" s="92"/>
      <c r="F146" s="92"/>
      <c r="G146" s="92"/>
      <c r="H146" s="92"/>
      <c r="I146" s="92"/>
      <c r="J146" s="92"/>
      <c r="K146" s="92"/>
    </row>
    <row r="147" spans="1:11" ht="16.5" customHeight="1" x14ac:dyDescent="0.25">
      <c r="A147" s="74"/>
      <c r="B147" s="74"/>
      <c r="E147" s="92"/>
      <c r="F147" s="92"/>
      <c r="G147" s="92"/>
      <c r="H147" s="92"/>
      <c r="I147" s="92"/>
      <c r="J147" s="92"/>
      <c r="K147" s="92"/>
    </row>
    <row r="148" spans="1:11" ht="16.5" customHeight="1" x14ac:dyDescent="0.25">
      <c r="A148" s="74"/>
      <c r="B148" s="74"/>
      <c r="E148" s="92"/>
      <c r="F148" s="92"/>
      <c r="G148" s="92"/>
      <c r="H148" s="92"/>
      <c r="I148" s="92"/>
      <c r="J148" s="92"/>
      <c r="K148" s="92"/>
    </row>
    <row r="149" spans="1:11" ht="22.5" customHeight="1" x14ac:dyDescent="0.25">
      <c r="A149" s="74"/>
      <c r="B149" s="74"/>
      <c r="E149" s="92"/>
      <c r="F149" s="92"/>
      <c r="G149" s="92"/>
      <c r="H149" s="92"/>
      <c r="I149" s="92"/>
      <c r="J149" s="92"/>
      <c r="K149" s="92"/>
    </row>
    <row r="150" spans="1:11" ht="14.1" customHeight="1" x14ac:dyDescent="0.25">
      <c r="A150" s="74"/>
      <c r="B150" s="74"/>
      <c r="E150" s="92"/>
      <c r="F150" s="92"/>
      <c r="G150" s="92"/>
      <c r="H150" s="92"/>
      <c r="I150" s="92"/>
      <c r="J150" s="92"/>
      <c r="K150" s="92"/>
    </row>
    <row r="151" spans="1:11" ht="22.35" customHeight="1" x14ac:dyDescent="0.25">
      <c r="A151" s="105" t="str">
        <f>+A101</f>
        <v>The accompanying notes form part of this interim financial information.</v>
      </c>
      <c r="B151" s="105"/>
      <c r="C151" s="106"/>
      <c r="D151" s="105"/>
      <c r="E151" s="79"/>
      <c r="F151" s="80"/>
      <c r="G151" s="79"/>
      <c r="H151" s="80"/>
      <c r="I151" s="80"/>
      <c r="J151" s="80"/>
      <c r="K151" s="80"/>
    </row>
  </sheetData>
  <mergeCells count="12">
    <mergeCell ref="I108:K108"/>
    <mergeCell ref="E107:G107"/>
    <mergeCell ref="E108:G108"/>
    <mergeCell ref="E56:G56"/>
    <mergeCell ref="E57:G57"/>
    <mergeCell ref="I57:K57"/>
    <mergeCell ref="I107:K107"/>
    <mergeCell ref="I6:K6"/>
    <mergeCell ref="I7:K7"/>
    <mergeCell ref="I56:K56"/>
    <mergeCell ref="E6:G6"/>
    <mergeCell ref="E7:G7"/>
  </mergeCells>
  <pageMargins left="0.8" right="0.5" top="0.5" bottom="0.6" header="0.49" footer="0.4"/>
  <pageSetup paperSize="9" scale="95" firstPageNumber="2" orientation="portrait" useFirstPageNumber="1" horizontalDpi="1200" verticalDpi="1200" r:id="rId1"/>
  <headerFooter>
    <oddFooter>&amp;R&amp;"Arial,Regular"&amp;10&amp;P</oddFooter>
  </headerFooter>
  <rowBreaks count="2" manualBreakCount="2">
    <brk id="50" max="10" man="1"/>
    <brk id="101" max="10" man="1"/>
  </rowBreaks>
  <ignoredErrors>
    <ignoredError sqref="J10 H10 F10 E10 G10 I10 K10 J60 E60:I60 K60 J111 E111:I111 K1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0"/>
  <sheetViews>
    <sheetView zoomScaleNormal="100" zoomScaleSheetLayoutView="100" workbookViewId="0">
      <selection activeCell="A2" sqref="A2"/>
    </sheetView>
  </sheetViews>
  <sheetFormatPr defaultColWidth="9.42578125" defaultRowHeight="16.5" customHeight="1" x14ac:dyDescent="0.25"/>
  <cols>
    <col min="1" max="1" width="32" style="109" customWidth="1"/>
    <col min="2" max="2" width="4.5703125" style="156" customWidth="1"/>
    <col min="3" max="3" width="0.85546875" style="109" customWidth="1"/>
    <col min="4" max="4" width="13.5703125" style="110" customWidth="1"/>
    <col min="5" max="5" width="0.85546875" style="110" customWidth="1"/>
    <col min="6" max="6" width="13.5703125" style="110" customWidth="1"/>
    <col min="7" max="7" width="0.85546875" style="110" customWidth="1"/>
    <col min="8" max="8" width="13.5703125" style="110" customWidth="1"/>
    <col min="9" max="9" width="0.85546875" style="110" customWidth="1"/>
    <col min="10" max="10" width="13.5703125" style="110" customWidth="1"/>
    <col min="11" max="16384" width="9.42578125" style="109"/>
  </cols>
  <sheetData>
    <row r="1" spans="1:10" ht="16.5" customHeight="1" x14ac:dyDescent="0.25">
      <c r="A1" s="155" t="str">
        <f>'BS2-4'!A1</f>
        <v>Sunsweet Public Company Limited</v>
      </c>
    </row>
    <row r="2" spans="1:10" ht="16.5" customHeight="1" x14ac:dyDescent="0.25">
      <c r="A2" s="155" t="s">
        <v>35</v>
      </c>
      <c r="B2" s="155"/>
      <c r="C2" s="155"/>
      <c r="D2" s="157"/>
      <c r="F2" s="157"/>
    </row>
    <row r="3" spans="1:10" ht="16.5" customHeight="1" x14ac:dyDescent="0.25">
      <c r="A3" s="158" t="s">
        <v>182</v>
      </c>
      <c r="B3" s="159"/>
      <c r="C3" s="159"/>
      <c r="D3" s="160"/>
      <c r="E3" s="161"/>
      <c r="F3" s="160"/>
      <c r="G3" s="161"/>
      <c r="H3" s="161"/>
      <c r="I3" s="161"/>
      <c r="J3" s="161"/>
    </row>
    <row r="4" spans="1:10" ht="16.5" customHeight="1" x14ac:dyDescent="0.25">
      <c r="A4" s="162"/>
      <c r="B4" s="155"/>
      <c r="C4" s="155"/>
      <c r="D4" s="157"/>
      <c r="F4" s="157"/>
    </row>
    <row r="6" spans="1:10" ht="16.5" customHeight="1" x14ac:dyDescent="0.25">
      <c r="D6" s="243" t="s">
        <v>1</v>
      </c>
      <c r="E6" s="243"/>
      <c r="F6" s="243"/>
      <c r="G6" s="163"/>
      <c r="H6" s="244" t="s">
        <v>2</v>
      </c>
      <c r="I6" s="244"/>
      <c r="J6" s="244"/>
    </row>
    <row r="7" spans="1:10" ht="16.5" customHeight="1" x14ac:dyDescent="0.25">
      <c r="B7" s="164"/>
      <c r="D7" s="245" t="s">
        <v>65</v>
      </c>
      <c r="E7" s="245"/>
      <c r="F7" s="245"/>
      <c r="G7" s="157"/>
      <c r="H7" s="245" t="s">
        <v>65</v>
      </c>
      <c r="I7" s="245"/>
      <c r="J7" s="245"/>
    </row>
    <row r="8" spans="1:10" ht="16.5" customHeight="1" x14ac:dyDescent="0.25">
      <c r="B8" s="164"/>
      <c r="D8" s="134" t="s">
        <v>67</v>
      </c>
      <c r="E8" s="134"/>
      <c r="F8" s="134" t="s">
        <v>67</v>
      </c>
      <c r="G8" s="165"/>
      <c r="H8" s="134" t="s">
        <v>67</v>
      </c>
      <c r="I8" s="134"/>
      <c r="J8" s="134" t="s">
        <v>67</v>
      </c>
    </row>
    <row r="9" spans="1:10" ht="16.5" customHeight="1" x14ac:dyDescent="0.25">
      <c r="B9" s="164"/>
      <c r="D9" s="134" t="s">
        <v>168</v>
      </c>
      <c r="E9" s="135"/>
      <c r="F9" s="134" t="s">
        <v>152</v>
      </c>
      <c r="G9" s="135"/>
      <c r="H9" s="134" t="s">
        <v>168</v>
      </c>
      <c r="I9" s="135"/>
      <c r="J9" s="134" t="s">
        <v>152</v>
      </c>
    </row>
    <row r="10" spans="1:10" ht="16.5" customHeight="1" x14ac:dyDescent="0.25">
      <c r="A10" s="155"/>
      <c r="B10" s="164"/>
      <c r="D10" s="166" t="s">
        <v>5</v>
      </c>
      <c r="E10" s="135"/>
      <c r="F10" s="166" t="s">
        <v>5</v>
      </c>
      <c r="G10" s="135"/>
      <c r="H10" s="166" t="s">
        <v>5</v>
      </c>
      <c r="I10" s="135"/>
      <c r="J10" s="166" t="s">
        <v>5</v>
      </c>
    </row>
    <row r="11" spans="1:10" ht="16.5" customHeight="1" x14ac:dyDescent="0.25">
      <c r="A11" s="155"/>
      <c r="B11" s="164"/>
      <c r="D11" s="167"/>
      <c r="E11" s="135"/>
      <c r="F11" s="168"/>
      <c r="G11" s="135"/>
      <c r="H11" s="167"/>
      <c r="I11" s="135"/>
      <c r="J11" s="168"/>
    </row>
    <row r="12" spans="1:10" ht="16.5" customHeight="1" x14ac:dyDescent="0.25">
      <c r="A12" s="109" t="s">
        <v>115</v>
      </c>
      <c r="B12" s="164"/>
      <c r="D12" s="91">
        <v>935265454</v>
      </c>
      <c r="E12" s="98"/>
      <c r="F12" s="169">
        <v>893367660</v>
      </c>
      <c r="G12" s="92"/>
      <c r="H12" s="121">
        <v>928110973</v>
      </c>
      <c r="I12" s="92"/>
      <c r="J12" s="169">
        <v>891740904</v>
      </c>
    </row>
    <row r="13" spans="1:10" ht="16.5" customHeight="1" x14ac:dyDescent="0.25">
      <c r="A13" s="109" t="s">
        <v>77</v>
      </c>
      <c r="B13" s="164"/>
      <c r="D13" s="95">
        <v>-739372884</v>
      </c>
      <c r="E13" s="98"/>
      <c r="F13" s="170">
        <v>-746916824</v>
      </c>
      <c r="G13" s="92"/>
      <c r="H13" s="123">
        <v>-734096008</v>
      </c>
      <c r="I13" s="92"/>
      <c r="J13" s="170">
        <v>-745584552</v>
      </c>
    </row>
    <row r="14" spans="1:10" ht="16.5" customHeight="1" x14ac:dyDescent="0.25">
      <c r="B14" s="164"/>
      <c r="D14" s="91"/>
      <c r="E14" s="98"/>
      <c r="F14" s="98"/>
      <c r="G14" s="98"/>
      <c r="H14" s="91"/>
      <c r="I14" s="98"/>
      <c r="J14" s="98"/>
    </row>
    <row r="15" spans="1:10" ht="16.5" customHeight="1" x14ac:dyDescent="0.25">
      <c r="A15" s="155" t="s">
        <v>72</v>
      </c>
      <c r="B15" s="164"/>
      <c r="D15" s="91">
        <v>195892570</v>
      </c>
      <c r="E15" s="98"/>
      <c r="F15" s="98">
        <f>SUM(F12:F13)</f>
        <v>146450836</v>
      </c>
      <c r="G15" s="98"/>
      <c r="H15" s="91">
        <v>194014965</v>
      </c>
      <c r="I15" s="98"/>
      <c r="J15" s="98">
        <f>SUM(J12:J13)</f>
        <v>146156352</v>
      </c>
    </row>
    <row r="16" spans="1:10" ht="16.5" customHeight="1" x14ac:dyDescent="0.25">
      <c r="A16" s="109" t="s">
        <v>36</v>
      </c>
      <c r="B16" s="164"/>
      <c r="D16" s="91">
        <v>1785683</v>
      </c>
      <c r="E16" s="98"/>
      <c r="F16" s="169">
        <v>3185470</v>
      </c>
      <c r="G16" s="92"/>
      <c r="H16" s="121">
        <v>2709031</v>
      </c>
      <c r="I16" s="92"/>
      <c r="J16" s="169">
        <v>3365776</v>
      </c>
    </row>
    <row r="17" spans="1:10" ht="16.5" customHeight="1" x14ac:dyDescent="0.25">
      <c r="A17" s="109" t="s">
        <v>193</v>
      </c>
      <c r="B17" s="164"/>
      <c r="D17" s="91">
        <v>7085866</v>
      </c>
      <c r="E17" s="98"/>
      <c r="F17" s="169">
        <v>208612</v>
      </c>
      <c r="G17" s="92"/>
      <c r="H17" s="121">
        <v>7119071</v>
      </c>
      <c r="I17" s="92"/>
      <c r="J17" s="169">
        <v>72455</v>
      </c>
    </row>
    <row r="18" spans="1:10" ht="16.5" customHeight="1" x14ac:dyDescent="0.25">
      <c r="A18" s="109" t="s">
        <v>192</v>
      </c>
      <c r="B18" s="164"/>
      <c r="D18" s="91">
        <v>-49187030</v>
      </c>
      <c r="E18" s="98"/>
      <c r="F18" s="98">
        <v>-37092855</v>
      </c>
      <c r="G18" s="98"/>
      <c r="H18" s="91">
        <v>-49187030</v>
      </c>
      <c r="I18" s="98"/>
      <c r="J18" s="98">
        <v>-37092855</v>
      </c>
    </row>
    <row r="19" spans="1:10" ht="16.5" customHeight="1" x14ac:dyDescent="0.25">
      <c r="A19" s="109" t="s">
        <v>37</v>
      </c>
      <c r="B19" s="164"/>
      <c r="D19" s="91">
        <v>-62499934</v>
      </c>
      <c r="E19" s="98"/>
      <c r="F19" s="169">
        <v>-61995634</v>
      </c>
      <c r="G19" s="92"/>
      <c r="H19" s="121">
        <v>-62330055</v>
      </c>
      <c r="I19" s="92"/>
      <c r="J19" s="169">
        <v>-61949676</v>
      </c>
    </row>
    <row r="20" spans="1:10" ht="16.5" customHeight="1" x14ac:dyDescent="0.25">
      <c r="A20" s="109" t="s">
        <v>38</v>
      </c>
      <c r="B20" s="164"/>
      <c r="D20" s="91">
        <v>-23893599</v>
      </c>
      <c r="E20" s="98"/>
      <c r="F20" s="169">
        <v>-20107998</v>
      </c>
      <c r="G20" s="92"/>
      <c r="H20" s="121">
        <v>-23144462</v>
      </c>
      <c r="I20" s="92"/>
      <c r="J20" s="169">
        <v>-19788567</v>
      </c>
    </row>
    <row r="21" spans="1:10" ht="16.5" customHeight="1" x14ac:dyDescent="0.25">
      <c r="A21" s="109" t="s">
        <v>39</v>
      </c>
      <c r="B21" s="164"/>
      <c r="D21" s="95">
        <v>-429663</v>
      </c>
      <c r="E21" s="98"/>
      <c r="F21" s="170">
        <v>-569641</v>
      </c>
      <c r="G21" s="92"/>
      <c r="H21" s="123">
        <v>-429619</v>
      </c>
      <c r="I21" s="92"/>
      <c r="J21" s="170">
        <v>-522021</v>
      </c>
    </row>
    <row r="22" spans="1:10" ht="16.5" customHeight="1" x14ac:dyDescent="0.25">
      <c r="B22" s="164"/>
      <c r="D22" s="91"/>
      <c r="E22" s="98"/>
      <c r="F22" s="98"/>
      <c r="G22" s="98"/>
      <c r="H22" s="91"/>
      <c r="I22" s="98"/>
      <c r="J22" s="98"/>
    </row>
    <row r="23" spans="1:10" ht="16.5" customHeight="1" x14ac:dyDescent="0.25">
      <c r="A23" s="155" t="s">
        <v>116</v>
      </c>
      <c r="B23" s="164"/>
      <c r="D23" s="91">
        <f>SUM(D15:D21)</f>
        <v>68753893</v>
      </c>
      <c r="E23" s="98"/>
      <c r="F23" s="98">
        <f>SUM(F15:F21)</f>
        <v>30078790</v>
      </c>
      <c r="G23" s="98"/>
      <c r="H23" s="91">
        <f>SUM(H15:H21)</f>
        <v>68751901</v>
      </c>
      <c r="I23" s="98"/>
      <c r="J23" s="98">
        <f>SUM(J15:J21)</f>
        <v>30241464</v>
      </c>
    </row>
    <row r="24" spans="1:10" ht="16.5" customHeight="1" x14ac:dyDescent="0.25">
      <c r="A24" s="109" t="s">
        <v>40</v>
      </c>
      <c r="D24" s="171">
        <v>-8110195</v>
      </c>
      <c r="E24" s="98"/>
      <c r="F24" s="172">
        <v>-4142966</v>
      </c>
      <c r="G24" s="92"/>
      <c r="H24" s="173">
        <v>-8045092</v>
      </c>
      <c r="I24" s="92"/>
      <c r="J24" s="170">
        <v>-4142966</v>
      </c>
    </row>
    <row r="25" spans="1:10" ht="16.5" customHeight="1" x14ac:dyDescent="0.25">
      <c r="B25" s="164"/>
      <c r="D25" s="174"/>
      <c r="E25" s="98"/>
      <c r="F25" s="175"/>
      <c r="G25" s="98"/>
      <c r="H25" s="174"/>
      <c r="I25" s="98"/>
      <c r="J25" s="175"/>
    </row>
    <row r="26" spans="1:10" ht="16.5" customHeight="1" x14ac:dyDescent="0.25">
      <c r="A26" s="155" t="s">
        <v>117</v>
      </c>
      <c r="B26" s="164"/>
      <c r="D26" s="174">
        <f>SUM(D23:D25)</f>
        <v>60643698</v>
      </c>
      <c r="E26" s="98"/>
      <c r="F26" s="98">
        <f>SUM(F23:F25)</f>
        <v>25935824</v>
      </c>
      <c r="G26" s="98"/>
      <c r="H26" s="174">
        <f>SUM(H23:H25)</f>
        <v>60706809</v>
      </c>
      <c r="I26" s="98"/>
      <c r="J26" s="98">
        <f>SUM(J23:J25)</f>
        <v>26098498</v>
      </c>
    </row>
    <row r="27" spans="1:10" ht="16.5" customHeight="1" x14ac:dyDescent="0.25">
      <c r="A27" s="109" t="s">
        <v>164</v>
      </c>
      <c r="B27" s="84"/>
      <c r="D27" s="173">
        <v>0</v>
      </c>
      <c r="E27" s="93"/>
      <c r="F27" s="176">
        <v>0</v>
      </c>
      <c r="G27" s="92"/>
      <c r="H27" s="173">
        <v>0</v>
      </c>
      <c r="I27" s="92"/>
      <c r="J27" s="176">
        <v>0</v>
      </c>
    </row>
    <row r="28" spans="1:10" ht="16.5" customHeight="1" x14ac:dyDescent="0.25">
      <c r="A28" s="77"/>
      <c r="B28" s="84"/>
      <c r="D28" s="177"/>
      <c r="E28" s="93"/>
      <c r="F28" s="178"/>
      <c r="G28" s="92"/>
      <c r="H28" s="177"/>
      <c r="I28" s="92"/>
      <c r="J28" s="178"/>
    </row>
    <row r="29" spans="1:10" ht="16.5" customHeight="1" x14ac:dyDescent="0.25">
      <c r="A29" s="155" t="s">
        <v>156</v>
      </c>
      <c r="B29" s="164"/>
      <c r="D29" s="179"/>
      <c r="E29" s="98"/>
      <c r="F29" s="175"/>
      <c r="G29" s="98"/>
      <c r="H29" s="179"/>
      <c r="I29" s="98"/>
      <c r="J29" s="175"/>
    </row>
    <row r="30" spans="1:10" ht="16.5" customHeight="1" thickBot="1" x14ac:dyDescent="0.3">
      <c r="A30" s="155" t="s">
        <v>118</v>
      </c>
      <c r="B30" s="164"/>
      <c r="D30" s="180">
        <f>SUM(D26,D27)</f>
        <v>60643698</v>
      </c>
      <c r="E30" s="98"/>
      <c r="F30" s="181">
        <f>SUM(F26,F27)</f>
        <v>25935824</v>
      </c>
      <c r="G30" s="98"/>
      <c r="H30" s="180">
        <f>SUM(H26,H27)</f>
        <v>60706809</v>
      </c>
      <c r="I30" s="98"/>
      <c r="J30" s="181">
        <f>SUM(J26,J27)</f>
        <v>26098498</v>
      </c>
    </row>
    <row r="31" spans="1:10" ht="16.5" customHeight="1" thickTop="1" x14ac:dyDescent="0.25">
      <c r="B31" s="164"/>
      <c r="D31" s="179"/>
      <c r="E31" s="98"/>
      <c r="F31" s="175"/>
      <c r="G31" s="98"/>
      <c r="H31" s="179"/>
      <c r="I31" s="98"/>
      <c r="J31" s="175"/>
    </row>
    <row r="32" spans="1:10" ht="16.5" customHeight="1" x14ac:dyDescent="0.25">
      <c r="A32" s="155" t="s">
        <v>119</v>
      </c>
      <c r="D32" s="182"/>
      <c r="E32" s="98"/>
      <c r="F32" s="98"/>
      <c r="G32" s="98"/>
      <c r="H32" s="182"/>
      <c r="I32" s="98"/>
      <c r="J32" s="98"/>
    </row>
    <row r="33" spans="1:10" ht="16.5" customHeight="1" x14ac:dyDescent="0.25">
      <c r="A33" s="109" t="s">
        <v>140</v>
      </c>
      <c r="D33" s="182">
        <f>D30</f>
        <v>60643698</v>
      </c>
      <c r="E33" s="98"/>
      <c r="F33" s="98">
        <v>25935824</v>
      </c>
      <c r="G33" s="98"/>
      <c r="H33" s="182">
        <f>H30</f>
        <v>60706809</v>
      </c>
      <c r="I33" s="98"/>
      <c r="J33" s="98">
        <v>26098498</v>
      </c>
    </row>
    <row r="34" spans="1:10" ht="16.5" customHeight="1" x14ac:dyDescent="0.25">
      <c r="A34" s="109" t="s">
        <v>41</v>
      </c>
      <c r="D34" s="173">
        <v>0</v>
      </c>
      <c r="E34" s="93"/>
      <c r="F34" s="176">
        <v>0</v>
      </c>
      <c r="G34" s="92"/>
      <c r="H34" s="173">
        <v>0</v>
      </c>
      <c r="I34" s="92"/>
      <c r="J34" s="176">
        <v>0</v>
      </c>
    </row>
    <row r="35" spans="1:10" ht="16.5" customHeight="1" x14ac:dyDescent="0.25">
      <c r="D35" s="182"/>
      <c r="E35" s="98"/>
      <c r="F35" s="98"/>
      <c r="G35" s="98"/>
      <c r="H35" s="182"/>
      <c r="I35" s="98"/>
      <c r="J35" s="98"/>
    </row>
    <row r="36" spans="1:10" ht="16.5" customHeight="1" thickBot="1" x14ac:dyDescent="0.3">
      <c r="D36" s="180">
        <f>SUM(D33:D34)</f>
        <v>60643698</v>
      </c>
      <c r="E36" s="98"/>
      <c r="F36" s="181">
        <f>SUM(F33:F34)</f>
        <v>25935824</v>
      </c>
      <c r="G36" s="98"/>
      <c r="H36" s="180">
        <f>SUM(H33:H34)</f>
        <v>60706809</v>
      </c>
      <c r="I36" s="98"/>
      <c r="J36" s="181">
        <f>SUM(J33:J34)</f>
        <v>26098498</v>
      </c>
    </row>
    <row r="37" spans="1:10" ht="16.5" customHeight="1" thickTop="1" x14ac:dyDescent="0.25">
      <c r="A37" s="155" t="s">
        <v>122</v>
      </c>
      <c r="D37" s="182"/>
      <c r="E37" s="98"/>
      <c r="F37" s="98"/>
      <c r="G37" s="98"/>
      <c r="H37" s="182"/>
      <c r="I37" s="98"/>
      <c r="J37" s="98"/>
    </row>
    <row r="38" spans="1:10" ht="16.5" customHeight="1" x14ac:dyDescent="0.25">
      <c r="A38" s="155" t="s">
        <v>123</v>
      </c>
      <c r="D38" s="182"/>
      <c r="E38" s="98"/>
      <c r="F38" s="98"/>
      <c r="G38" s="98"/>
      <c r="H38" s="182"/>
      <c r="I38" s="98"/>
      <c r="J38" s="98"/>
    </row>
    <row r="39" spans="1:10" ht="16.5" customHeight="1" x14ac:dyDescent="0.25">
      <c r="A39" s="109" t="s">
        <v>140</v>
      </c>
      <c r="D39" s="182">
        <f>D36</f>
        <v>60643698</v>
      </c>
      <c r="E39" s="98"/>
      <c r="F39" s="98">
        <v>25935824</v>
      </c>
      <c r="G39" s="98"/>
      <c r="H39" s="182">
        <f>H36</f>
        <v>60706809</v>
      </c>
      <c r="I39" s="98"/>
      <c r="J39" s="98">
        <v>26098498</v>
      </c>
    </row>
    <row r="40" spans="1:10" ht="16.5" customHeight="1" x14ac:dyDescent="0.25">
      <c r="A40" s="109" t="s">
        <v>41</v>
      </c>
      <c r="D40" s="173">
        <v>0</v>
      </c>
      <c r="E40" s="93"/>
      <c r="F40" s="176">
        <v>0</v>
      </c>
      <c r="G40" s="92"/>
      <c r="H40" s="173">
        <v>0</v>
      </c>
      <c r="I40" s="92"/>
      <c r="J40" s="176">
        <v>0</v>
      </c>
    </row>
    <row r="41" spans="1:10" ht="16.5" customHeight="1" x14ac:dyDescent="0.25">
      <c r="D41" s="182"/>
      <c r="E41" s="98"/>
      <c r="F41" s="98"/>
      <c r="G41" s="98"/>
      <c r="H41" s="182"/>
      <c r="I41" s="98"/>
      <c r="J41" s="98"/>
    </row>
    <row r="42" spans="1:10" ht="16.5" customHeight="1" thickBot="1" x14ac:dyDescent="0.3">
      <c r="D42" s="180">
        <f>SUM(D39:D40)</f>
        <v>60643698</v>
      </c>
      <c r="E42" s="98"/>
      <c r="F42" s="181">
        <f>SUM(F39:F40)</f>
        <v>25935824</v>
      </c>
      <c r="G42" s="98"/>
      <c r="H42" s="180">
        <f>SUM(H39:H40)</f>
        <v>60706809</v>
      </c>
      <c r="I42" s="98"/>
      <c r="J42" s="181">
        <f>SUM(J39:J40)</f>
        <v>26098498</v>
      </c>
    </row>
    <row r="43" spans="1:10" s="183" customFormat="1" ht="16.5" customHeight="1" thickTop="1" x14ac:dyDescent="0.25">
      <c r="B43" s="184"/>
      <c r="D43" s="185"/>
      <c r="E43" s="186"/>
      <c r="F43" s="186"/>
      <c r="G43" s="186"/>
      <c r="H43" s="185"/>
      <c r="I43" s="186"/>
      <c r="J43" s="186"/>
    </row>
    <row r="44" spans="1:10" ht="16.5" customHeight="1" x14ac:dyDescent="0.25">
      <c r="A44" s="155" t="s">
        <v>120</v>
      </c>
      <c r="D44" s="182"/>
      <c r="E44" s="98"/>
      <c r="F44" s="98"/>
      <c r="G44" s="98"/>
      <c r="H44" s="182"/>
      <c r="I44" s="98"/>
      <c r="J44" s="98"/>
    </row>
    <row r="45" spans="1:10" ht="16.5" customHeight="1" thickBot="1" x14ac:dyDescent="0.3">
      <c r="A45" s="109" t="s">
        <v>121</v>
      </c>
      <c r="D45" s="187">
        <v>0.09</v>
      </c>
      <c r="E45" s="188"/>
      <c r="F45" s="189">
        <v>0.04</v>
      </c>
      <c r="G45" s="190"/>
      <c r="H45" s="191">
        <v>0.09</v>
      </c>
      <c r="I45" s="190"/>
      <c r="J45" s="189">
        <v>0.04</v>
      </c>
    </row>
    <row r="46" spans="1:10" ht="16.5" customHeight="1" thickTop="1" x14ac:dyDescent="0.25">
      <c r="A46" s="155"/>
      <c r="D46" s="98"/>
      <c r="E46" s="98"/>
      <c r="F46" s="98"/>
      <c r="G46" s="98"/>
      <c r="H46" s="98"/>
      <c r="I46" s="98"/>
      <c r="J46" s="98"/>
    </row>
    <row r="47" spans="1:10" ht="17.25" customHeight="1" x14ac:dyDescent="0.25">
      <c r="A47" s="155"/>
      <c r="D47" s="98"/>
      <c r="E47" s="98"/>
      <c r="F47" s="98"/>
      <c r="G47" s="98"/>
      <c r="H47" s="98"/>
      <c r="I47" s="98"/>
      <c r="J47" s="98"/>
    </row>
    <row r="48" spans="1:10" ht="19.5" customHeight="1" x14ac:dyDescent="0.25">
      <c r="A48" s="155"/>
      <c r="D48" s="98"/>
      <c r="E48" s="98"/>
      <c r="F48" s="98"/>
      <c r="G48" s="98"/>
      <c r="H48" s="98"/>
      <c r="I48" s="98"/>
      <c r="J48" s="98"/>
    </row>
    <row r="49" spans="1:10" ht="15.95" customHeight="1" x14ac:dyDescent="0.25">
      <c r="A49" s="155"/>
      <c r="D49" s="98"/>
      <c r="E49" s="98"/>
      <c r="F49" s="98"/>
      <c r="G49" s="98"/>
      <c r="H49" s="98"/>
      <c r="I49" s="98"/>
      <c r="J49" s="98"/>
    </row>
    <row r="50" spans="1:10" ht="22.35" customHeight="1" x14ac:dyDescent="0.25">
      <c r="A50" s="192" t="str">
        <f>'BS2-4'!A50</f>
        <v>The accompanying notes form part of this interim financial information.</v>
      </c>
      <c r="B50" s="193"/>
      <c r="C50" s="192"/>
      <c r="D50" s="194"/>
      <c r="E50" s="194"/>
      <c r="F50" s="194"/>
      <c r="G50" s="194"/>
      <c r="H50" s="194"/>
      <c r="I50" s="194"/>
      <c r="J50" s="194"/>
    </row>
  </sheetData>
  <mergeCells count="4">
    <mergeCell ref="D6:F6"/>
    <mergeCell ref="H6:J6"/>
    <mergeCell ref="D7:F7"/>
    <mergeCell ref="H7:J7"/>
  </mergeCells>
  <pageMargins left="0.8" right="0.5" top="0.5" bottom="0.6" header="0.49" footer="0.4"/>
  <pageSetup paperSize="9" scale="95" firstPageNumber="5" fitToHeight="0" orientation="portrait" useFirstPageNumber="1" horizontalDpi="1200" verticalDpi="1200" r:id="rId1"/>
  <headerFooter>
    <oddFooter>&amp;R&amp;"Arial,Regular"&amp;10&amp;P</oddFooter>
  </headerFooter>
  <ignoredErrors>
    <ignoredError sqref="D9:J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2884B-C284-47B8-ACA7-BF541C21840B}">
  <dimension ref="A1:J50"/>
  <sheetViews>
    <sheetView zoomScaleNormal="100" zoomScaleSheetLayoutView="100" workbookViewId="0">
      <selection activeCell="A2" sqref="A2"/>
    </sheetView>
  </sheetViews>
  <sheetFormatPr defaultColWidth="9.42578125" defaultRowHeight="16.5" customHeight="1" x14ac:dyDescent="0.25"/>
  <cols>
    <col min="1" max="1" width="32.140625" style="109" customWidth="1"/>
    <col min="2" max="2" width="4.5703125" style="156" customWidth="1"/>
    <col min="3" max="3" width="0.85546875" style="109" customWidth="1"/>
    <col min="4" max="4" width="13.5703125" style="110" customWidth="1"/>
    <col min="5" max="5" width="0.85546875" style="110" customWidth="1"/>
    <col min="6" max="6" width="13.5703125" style="110" customWidth="1"/>
    <col min="7" max="7" width="0.85546875" style="110" customWidth="1"/>
    <col min="8" max="8" width="13.5703125" style="110" customWidth="1"/>
    <col min="9" max="9" width="0.85546875" style="110" customWidth="1"/>
    <col min="10" max="10" width="13.5703125" style="110" customWidth="1"/>
    <col min="11" max="16384" width="9.42578125" style="109"/>
  </cols>
  <sheetData>
    <row r="1" spans="1:10" ht="16.5" customHeight="1" x14ac:dyDescent="0.25">
      <c r="A1" s="155" t="str">
        <f>'BS2-4'!A1</f>
        <v>Sunsweet Public Company Limited</v>
      </c>
    </row>
    <row r="2" spans="1:10" ht="16.5" customHeight="1" x14ac:dyDescent="0.25">
      <c r="A2" s="155" t="s">
        <v>35</v>
      </c>
      <c r="B2" s="155"/>
      <c r="C2" s="155"/>
      <c r="D2" s="157"/>
      <c r="F2" s="157"/>
    </row>
    <row r="3" spans="1:10" ht="16.5" customHeight="1" x14ac:dyDescent="0.25">
      <c r="A3" s="158" t="s">
        <v>185</v>
      </c>
      <c r="B3" s="159"/>
      <c r="C3" s="159"/>
      <c r="D3" s="160"/>
      <c r="E3" s="161"/>
      <c r="F3" s="160"/>
      <c r="G3" s="161"/>
      <c r="H3" s="161"/>
      <c r="I3" s="161"/>
      <c r="J3" s="161"/>
    </row>
    <row r="4" spans="1:10" ht="16.5" customHeight="1" x14ac:dyDescent="0.25">
      <c r="A4" s="162"/>
      <c r="B4" s="155"/>
      <c r="C4" s="155"/>
      <c r="D4" s="157"/>
      <c r="F4" s="157"/>
    </row>
    <row r="6" spans="1:10" ht="16.5" customHeight="1" x14ac:dyDescent="0.25">
      <c r="D6" s="243" t="s">
        <v>1</v>
      </c>
      <c r="E6" s="243"/>
      <c r="F6" s="243"/>
      <c r="G6" s="163"/>
      <c r="H6" s="244" t="s">
        <v>2</v>
      </c>
      <c r="I6" s="244"/>
      <c r="J6" s="244"/>
    </row>
    <row r="7" spans="1:10" ht="16.5" customHeight="1" x14ac:dyDescent="0.25">
      <c r="B7" s="164"/>
      <c r="D7" s="245" t="s">
        <v>65</v>
      </c>
      <c r="E7" s="245"/>
      <c r="F7" s="245"/>
      <c r="G7" s="157"/>
      <c r="H7" s="245" t="s">
        <v>65</v>
      </c>
      <c r="I7" s="245"/>
      <c r="J7" s="245"/>
    </row>
    <row r="8" spans="1:10" ht="16.5" customHeight="1" x14ac:dyDescent="0.25">
      <c r="B8" s="164"/>
      <c r="D8" s="134" t="s">
        <v>67</v>
      </c>
      <c r="E8" s="134"/>
      <c r="F8" s="134" t="s">
        <v>67</v>
      </c>
      <c r="G8" s="165"/>
      <c r="H8" s="134" t="s">
        <v>67</v>
      </c>
      <c r="I8" s="134"/>
      <c r="J8" s="134" t="s">
        <v>67</v>
      </c>
    </row>
    <row r="9" spans="1:10" ht="16.5" customHeight="1" x14ac:dyDescent="0.25">
      <c r="B9" s="164"/>
      <c r="D9" s="134" t="s">
        <v>168</v>
      </c>
      <c r="E9" s="135"/>
      <c r="F9" s="134" t="s">
        <v>152</v>
      </c>
      <c r="G9" s="135"/>
      <c r="H9" s="134" t="s">
        <v>168</v>
      </c>
      <c r="I9" s="135"/>
      <c r="J9" s="134" t="s">
        <v>152</v>
      </c>
    </row>
    <row r="10" spans="1:10" ht="16.5" customHeight="1" x14ac:dyDescent="0.25">
      <c r="A10" s="155"/>
      <c r="B10" s="164"/>
      <c r="D10" s="166" t="s">
        <v>5</v>
      </c>
      <c r="E10" s="135"/>
      <c r="F10" s="166" t="s">
        <v>5</v>
      </c>
      <c r="G10" s="135"/>
      <c r="H10" s="166" t="s">
        <v>5</v>
      </c>
      <c r="I10" s="135"/>
      <c r="J10" s="166" t="s">
        <v>5</v>
      </c>
    </row>
    <row r="11" spans="1:10" ht="16.5" customHeight="1" x14ac:dyDescent="0.25">
      <c r="A11" s="155"/>
      <c r="B11" s="164"/>
      <c r="D11" s="167"/>
      <c r="E11" s="135"/>
      <c r="F11" s="168"/>
      <c r="G11" s="135"/>
      <c r="H11" s="167"/>
      <c r="I11" s="135"/>
      <c r="J11" s="168"/>
    </row>
    <row r="12" spans="1:10" ht="16.5" customHeight="1" x14ac:dyDescent="0.25">
      <c r="A12" s="109" t="s">
        <v>115</v>
      </c>
      <c r="B12" s="164"/>
      <c r="D12" s="91">
        <v>1838786899</v>
      </c>
      <c r="E12" s="98"/>
      <c r="F12" s="169">
        <v>1593262169</v>
      </c>
      <c r="G12" s="92"/>
      <c r="H12" s="121">
        <v>1820070365</v>
      </c>
      <c r="I12" s="92"/>
      <c r="J12" s="169">
        <v>1584538023</v>
      </c>
    </row>
    <row r="13" spans="1:10" ht="16.5" customHeight="1" x14ac:dyDescent="0.25">
      <c r="A13" s="109" t="s">
        <v>77</v>
      </c>
      <c r="B13" s="164"/>
      <c r="D13" s="95">
        <v>-1464162805</v>
      </c>
      <c r="E13" s="98"/>
      <c r="F13" s="170">
        <v>-1354799360</v>
      </c>
      <c r="G13" s="92"/>
      <c r="H13" s="123">
        <v>-1450361321</v>
      </c>
      <c r="I13" s="92"/>
      <c r="J13" s="170">
        <v>-1347200255</v>
      </c>
    </row>
    <row r="14" spans="1:10" ht="16.5" customHeight="1" x14ac:dyDescent="0.25">
      <c r="B14" s="164"/>
      <c r="D14" s="91"/>
      <c r="E14" s="98"/>
      <c r="F14" s="98"/>
      <c r="G14" s="98"/>
      <c r="H14" s="91"/>
      <c r="I14" s="98"/>
      <c r="J14" s="98"/>
    </row>
    <row r="15" spans="1:10" ht="16.5" customHeight="1" x14ac:dyDescent="0.25">
      <c r="A15" s="155" t="s">
        <v>72</v>
      </c>
      <c r="B15" s="164"/>
      <c r="D15" s="91">
        <v>374624094</v>
      </c>
      <c r="E15" s="98"/>
      <c r="F15" s="98">
        <f>SUM(F12:F13)</f>
        <v>238462809</v>
      </c>
      <c r="G15" s="98"/>
      <c r="H15" s="91">
        <v>369709044</v>
      </c>
      <c r="I15" s="98"/>
      <c r="J15" s="98">
        <f>SUM(J12:J13)</f>
        <v>237337768</v>
      </c>
    </row>
    <row r="16" spans="1:10" ht="16.5" customHeight="1" x14ac:dyDescent="0.25">
      <c r="A16" s="109" t="s">
        <v>36</v>
      </c>
      <c r="B16" s="164"/>
      <c r="D16" s="91">
        <v>3125354</v>
      </c>
      <c r="E16" s="98"/>
      <c r="F16" s="169">
        <v>5136959</v>
      </c>
      <c r="G16" s="92"/>
      <c r="H16" s="121">
        <v>5099209</v>
      </c>
      <c r="I16" s="92"/>
      <c r="J16" s="169">
        <v>5511195</v>
      </c>
    </row>
    <row r="17" spans="1:10" ht="16.5" customHeight="1" x14ac:dyDescent="0.25">
      <c r="A17" s="109" t="s">
        <v>193</v>
      </c>
      <c r="B17" s="164"/>
      <c r="D17" s="91">
        <v>26326286</v>
      </c>
      <c r="E17" s="98"/>
      <c r="F17" s="169">
        <v>6149217</v>
      </c>
      <c r="G17" s="92"/>
      <c r="H17" s="121">
        <v>26452362</v>
      </c>
      <c r="I17" s="92"/>
      <c r="J17" s="169">
        <v>5948434</v>
      </c>
    </row>
    <row r="18" spans="1:10" ht="16.5" customHeight="1" x14ac:dyDescent="0.25">
      <c r="A18" s="109" t="s">
        <v>192</v>
      </c>
      <c r="B18" s="164"/>
      <c r="D18" s="91">
        <v>-58823251</v>
      </c>
      <c r="E18" s="98"/>
      <c r="F18" s="98">
        <v>-33534684</v>
      </c>
      <c r="G18" s="98"/>
      <c r="H18" s="91">
        <v>-58823251</v>
      </c>
      <c r="I18" s="98"/>
      <c r="J18" s="98">
        <v>-33534684</v>
      </c>
    </row>
    <row r="19" spans="1:10" ht="16.5" customHeight="1" x14ac:dyDescent="0.25">
      <c r="A19" s="109" t="s">
        <v>37</v>
      </c>
      <c r="B19" s="164"/>
      <c r="D19" s="91">
        <v>-121518210</v>
      </c>
      <c r="E19" s="98"/>
      <c r="F19" s="169">
        <v>-107479744</v>
      </c>
      <c r="G19" s="92"/>
      <c r="H19" s="121">
        <v>-120809160</v>
      </c>
      <c r="I19" s="92"/>
      <c r="J19" s="169">
        <v>-106912982</v>
      </c>
    </row>
    <row r="20" spans="1:10" ht="16.5" customHeight="1" x14ac:dyDescent="0.25">
      <c r="A20" s="109" t="s">
        <v>38</v>
      </c>
      <c r="B20" s="164"/>
      <c r="D20" s="91">
        <v>-45215822</v>
      </c>
      <c r="E20" s="98"/>
      <c r="F20" s="169">
        <v>-41872955</v>
      </c>
      <c r="G20" s="92"/>
      <c r="H20" s="121">
        <v>-43614869</v>
      </c>
      <c r="I20" s="92"/>
      <c r="J20" s="169">
        <v>-41277775</v>
      </c>
    </row>
    <row r="21" spans="1:10" ht="16.5" customHeight="1" x14ac:dyDescent="0.25">
      <c r="A21" s="109" t="s">
        <v>39</v>
      </c>
      <c r="B21" s="164"/>
      <c r="D21" s="95">
        <v>-1720762</v>
      </c>
      <c r="E21" s="98"/>
      <c r="F21" s="170">
        <v>-1246081</v>
      </c>
      <c r="G21" s="92"/>
      <c r="H21" s="123">
        <v>-1720718</v>
      </c>
      <c r="I21" s="92"/>
      <c r="J21" s="170">
        <v>-1157030</v>
      </c>
    </row>
    <row r="22" spans="1:10" ht="16.5" customHeight="1" x14ac:dyDescent="0.25">
      <c r="B22" s="164"/>
      <c r="D22" s="91"/>
      <c r="E22" s="98"/>
      <c r="F22" s="98"/>
      <c r="G22" s="98"/>
      <c r="H22" s="91"/>
      <c r="I22" s="98"/>
      <c r="J22" s="98"/>
    </row>
    <row r="23" spans="1:10" ht="16.5" customHeight="1" x14ac:dyDescent="0.25">
      <c r="A23" s="155" t="s">
        <v>116</v>
      </c>
      <c r="B23" s="164"/>
      <c r="D23" s="182">
        <f>SUM(D15:D21)</f>
        <v>176797689</v>
      </c>
      <c r="E23" s="98"/>
      <c r="F23" s="98">
        <f>SUM(F15:F21)</f>
        <v>65615521</v>
      </c>
      <c r="G23" s="98"/>
      <c r="H23" s="91">
        <v>176292617</v>
      </c>
      <c r="I23" s="98"/>
      <c r="J23" s="98">
        <f>SUM(J15:J21)</f>
        <v>65914926</v>
      </c>
    </row>
    <row r="24" spans="1:10" ht="16.5" customHeight="1" x14ac:dyDescent="0.25">
      <c r="A24" s="109" t="s">
        <v>40</v>
      </c>
      <c r="D24" s="171">
        <v>-21405134</v>
      </c>
      <c r="E24" s="98"/>
      <c r="F24" s="172">
        <v>-9306064</v>
      </c>
      <c r="G24" s="92"/>
      <c r="H24" s="173">
        <v>-21284366</v>
      </c>
      <c r="I24" s="92"/>
      <c r="J24" s="170">
        <v>-9306064</v>
      </c>
    </row>
    <row r="25" spans="1:10" ht="16.5" customHeight="1" x14ac:dyDescent="0.25">
      <c r="B25" s="164"/>
      <c r="D25" s="174"/>
      <c r="E25" s="98"/>
      <c r="F25" s="175"/>
      <c r="G25" s="98"/>
      <c r="H25" s="174"/>
      <c r="I25" s="98"/>
      <c r="J25" s="175"/>
    </row>
    <row r="26" spans="1:10" ht="16.5" customHeight="1" x14ac:dyDescent="0.25">
      <c r="A26" s="155" t="s">
        <v>117</v>
      </c>
      <c r="B26" s="164"/>
      <c r="D26" s="174">
        <f>SUM(D23:D25)</f>
        <v>155392555</v>
      </c>
      <c r="E26" s="98"/>
      <c r="F26" s="98">
        <f>SUM(F23:F25)</f>
        <v>56309457</v>
      </c>
      <c r="G26" s="98"/>
      <c r="H26" s="174">
        <f>SUM(H23:H25)</f>
        <v>155008251</v>
      </c>
      <c r="I26" s="98"/>
      <c r="J26" s="98">
        <f>SUM(J23:J25)</f>
        <v>56608862</v>
      </c>
    </row>
    <row r="27" spans="1:10" ht="16.5" customHeight="1" x14ac:dyDescent="0.25">
      <c r="A27" s="109" t="s">
        <v>164</v>
      </c>
      <c r="B27" s="84"/>
      <c r="D27" s="173">
        <v>0</v>
      </c>
      <c r="E27" s="93"/>
      <c r="F27" s="176">
        <v>0</v>
      </c>
      <c r="G27" s="92"/>
      <c r="H27" s="173">
        <v>0</v>
      </c>
      <c r="I27" s="92"/>
      <c r="J27" s="176">
        <v>0</v>
      </c>
    </row>
    <row r="28" spans="1:10" ht="16.5" customHeight="1" x14ac:dyDescent="0.25">
      <c r="A28" s="77"/>
      <c r="B28" s="84"/>
      <c r="D28" s="177"/>
      <c r="E28" s="93"/>
      <c r="F28" s="178"/>
      <c r="G28" s="92"/>
      <c r="H28" s="177"/>
      <c r="I28" s="92"/>
      <c r="J28" s="178"/>
    </row>
    <row r="29" spans="1:10" ht="16.5" customHeight="1" x14ac:dyDescent="0.25">
      <c r="A29" s="155" t="s">
        <v>156</v>
      </c>
      <c r="B29" s="164"/>
      <c r="D29" s="179"/>
      <c r="E29" s="98"/>
      <c r="F29" s="175"/>
      <c r="G29" s="98"/>
      <c r="H29" s="179"/>
      <c r="I29" s="98"/>
      <c r="J29" s="175"/>
    </row>
    <row r="30" spans="1:10" ht="16.5" customHeight="1" thickBot="1" x14ac:dyDescent="0.3">
      <c r="A30" s="155" t="s">
        <v>118</v>
      </c>
      <c r="B30" s="164"/>
      <c r="D30" s="180">
        <f>SUM(D26,D27)</f>
        <v>155392555</v>
      </c>
      <c r="E30" s="98"/>
      <c r="F30" s="181">
        <f>SUM(F26,F27)</f>
        <v>56309457</v>
      </c>
      <c r="G30" s="98"/>
      <c r="H30" s="180">
        <f>SUM(H26,H27)</f>
        <v>155008251</v>
      </c>
      <c r="I30" s="98"/>
      <c r="J30" s="181">
        <f>SUM(J26,J27)</f>
        <v>56608862</v>
      </c>
    </row>
    <row r="31" spans="1:10" ht="16.5" customHeight="1" thickTop="1" x14ac:dyDescent="0.25">
      <c r="B31" s="164"/>
      <c r="D31" s="179"/>
      <c r="E31" s="98"/>
      <c r="F31" s="175"/>
      <c r="G31" s="98"/>
      <c r="H31" s="179"/>
      <c r="I31" s="98"/>
      <c r="J31" s="175"/>
    </row>
    <row r="32" spans="1:10" ht="16.5" customHeight="1" x14ac:dyDescent="0.25">
      <c r="A32" s="155" t="s">
        <v>119</v>
      </c>
      <c r="D32" s="182"/>
      <c r="E32" s="98"/>
      <c r="F32" s="98"/>
      <c r="G32" s="98"/>
      <c r="H32" s="182"/>
      <c r="I32" s="98"/>
      <c r="J32" s="98"/>
    </row>
    <row r="33" spans="1:10" ht="16.5" customHeight="1" x14ac:dyDescent="0.25">
      <c r="A33" s="109" t="s">
        <v>140</v>
      </c>
      <c r="D33" s="182">
        <f>D30</f>
        <v>155392555</v>
      </c>
      <c r="E33" s="98"/>
      <c r="F33" s="98">
        <f>F30</f>
        <v>56309457</v>
      </c>
      <c r="G33" s="98"/>
      <c r="H33" s="182">
        <f>H30</f>
        <v>155008251</v>
      </c>
      <c r="I33" s="98"/>
      <c r="J33" s="98">
        <f>J30</f>
        <v>56608862</v>
      </c>
    </row>
    <row r="34" spans="1:10" ht="16.5" customHeight="1" x14ac:dyDescent="0.25">
      <c r="A34" s="109" t="s">
        <v>41</v>
      </c>
      <c r="D34" s="173">
        <v>0</v>
      </c>
      <c r="E34" s="93"/>
      <c r="F34" s="176">
        <v>0</v>
      </c>
      <c r="G34" s="92"/>
      <c r="H34" s="173">
        <v>0</v>
      </c>
      <c r="I34" s="92"/>
      <c r="J34" s="176">
        <v>0</v>
      </c>
    </row>
    <row r="35" spans="1:10" ht="16.5" customHeight="1" x14ac:dyDescent="0.25">
      <c r="D35" s="182"/>
      <c r="E35" s="98"/>
      <c r="F35" s="98"/>
      <c r="G35" s="98"/>
      <c r="H35" s="182"/>
      <c r="I35" s="98"/>
      <c r="J35" s="98"/>
    </row>
    <row r="36" spans="1:10" ht="16.5" customHeight="1" thickBot="1" x14ac:dyDescent="0.3">
      <c r="D36" s="180">
        <f>SUM(D33:D34)</f>
        <v>155392555</v>
      </c>
      <c r="E36" s="98"/>
      <c r="F36" s="181">
        <f>SUM(F33:F34)</f>
        <v>56309457</v>
      </c>
      <c r="G36" s="98"/>
      <c r="H36" s="180">
        <f>SUM(H33:H34)</f>
        <v>155008251</v>
      </c>
      <c r="I36" s="98"/>
      <c r="J36" s="181">
        <f>SUM(J33:J34)</f>
        <v>56608862</v>
      </c>
    </row>
    <row r="37" spans="1:10" ht="16.5" customHeight="1" thickTop="1" x14ac:dyDescent="0.25">
      <c r="A37" s="155" t="s">
        <v>122</v>
      </c>
      <c r="D37" s="182"/>
      <c r="E37" s="98"/>
      <c r="F37" s="98"/>
      <c r="G37" s="98"/>
      <c r="H37" s="182"/>
      <c r="I37" s="98"/>
      <c r="J37" s="98"/>
    </row>
    <row r="38" spans="1:10" ht="16.5" customHeight="1" x14ac:dyDescent="0.25">
      <c r="A38" s="155" t="s">
        <v>123</v>
      </c>
      <c r="D38" s="182"/>
      <c r="E38" s="98"/>
      <c r="F38" s="98"/>
      <c r="G38" s="98"/>
      <c r="H38" s="182"/>
      <c r="I38" s="98"/>
      <c r="J38" s="98"/>
    </row>
    <row r="39" spans="1:10" ht="16.5" customHeight="1" x14ac:dyDescent="0.25">
      <c r="A39" s="109" t="s">
        <v>140</v>
      </c>
      <c r="D39" s="182">
        <f>D36</f>
        <v>155392555</v>
      </c>
      <c r="E39" s="98"/>
      <c r="F39" s="98">
        <f>F36</f>
        <v>56309457</v>
      </c>
      <c r="G39" s="98"/>
      <c r="H39" s="182">
        <f>H36</f>
        <v>155008251</v>
      </c>
      <c r="I39" s="98"/>
      <c r="J39" s="98">
        <f>J36</f>
        <v>56608862</v>
      </c>
    </row>
    <row r="40" spans="1:10" ht="16.5" customHeight="1" x14ac:dyDescent="0.25">
      <c r="A40" s="109" t="s">
        <v>41</v>
      </c>
      <c r="D40" s="173">
        <v>0</v>
      </c>
      <c r="E40" s="93"/>
      <c r="F40" s="176">
        <v>0</v>
      </c>
      <c r="G40" s="92"/>
      <c r="H40" s="173">
        <v>0</v>
      </c>
      <c r="I40" s="92"/>
      <c r="J40" s="176">
        <v>0</v>
      </c>
    </row>
    <row r="41" spans="1:10" ht="16.5" customHeight="1" x14ac:dyDescent="0.25">
      <c r="D41" s="182"/>
      <c r="E41" s="98"/>
      <c r="F41" s="98"/>
      <c r="G41" s="98"/>
      <c r="H41" s="182"/>
      <c r="I41" s="98"/>
      <c r="J41" s="98"/>
    </row>
    <row r="42" spans="1:10" ht="16.5" customHeight="1" thickBot="1" x14ac:dyDescent="0.3">
      <c r="D42" s="180">
        <f>SUM(D39:D40)</f>
        <v>155392555</v>
      </c>
      <c r="E42" s="98"/>
      <c r="F42" s="181">
        <f>SUM(F39:F40)</f>
        <v>56309457</v>
      </c>
      <c r="G42" s="98"/>
      <c r="H42" s="180">
        <f>SUM(H39:H40)</f>
        <v>155008251</v>
      </c>
      <c r="I42" s="98"/>
      <c r="J42" s="181">
        <f>SUM(J39:J40)</f>
        <v>56608862</v>
      </c>
    </row>
    <row r="43" spans="1:10" s="183" customFormat="1" ht="16.5" customHeight="1" thickTop="1" x14ac:dyDescent="0.25">
      <c r="B43" s="184"/>
      <c r="D43" s="185"/>
      <c r="E43" s="186"/>
      <c r="F43" s="186"/>
      <c r="G43" s="186"/>
      <c r="H43" s="185"/>
      <c r="I43" s="186"/>
      <c r="J43" s="186"/>
    </row>
    <row r="44" spans="1:10" ht="16.5" customHeight="1" x14ac:dyDescent="0.25">
      <c r="A44" s="155" t="s">
        <v>120</v>
      </c>
      <c r="D44" s="182"/>
      <c r="E44" s="98"/>
      <c r="F44" s="98"/>
      <c r="G44" s="98"/>
      <c r="H44" s="182"/>
      <c r="I44" s="98"/>
      <c r="J44" s="98"/>
    </row>
    <row r="45" spans="1:10" ht="16.5" customHeight="1" thickBot="1" x14ac:dyDescent="0.3">
      <c r="A45" s="109" t="s">
        <v>121</v>
      </c>
      <c r="D45" s="187">
        <v>0.24166087484767901</v>
      </c>
      <c r="E45" s="188"/>
      <c r="F45" s="189">
        <v>0.09</v>
      </c>
      <c r="G45" s="190"/>
      <c r="H45" s="191">
        <v>0.241065049213181</v>
      </c>
      <c r="I45" s="190"/>
      <c r="J45" s="189">
        <v>0.09</v>
      </c>
    </row>
    <row r="46" spans="1:10" ht="16.5" customHeight="1" thickTop="1" x14ac:dyDescent="0.25">
      <c r="A46" s="155"/>
      <c r="D46" s="98"/>
      <c r="E46" s="98"/>
      <c r="F46" s="98"/>
      <c r="G46" s="98"/>
      <c r="H46" s="98"/>
      <c r="I46" s="98"/>
      <c r="J46" s="98"/>
    </row>
    <row r="47" spans="1:10" ht="17.25" customHeight="1" x14ac:dyDescent="0.25">
      <c r="A47" s="155"/>
      <c r="D47" s="98"/>
      <c r="E47" s="98"/>
      <c r="F47" s="98"/>
      <c r="G47" s="98"/>
      <c r="H47" s="98"/>
      <c r="I47" s="98"/>
      <c r="J47" s="98"/>
    </row>
    <row r="48" spans="1:10" ht="19.5" customHeight="1" x14ac:dyDescent="0.25">
      <c r="A48" s="155"/>
      <c r="D48" s="98"/>
      <c r="E48" s="98"/>
      <c r="F48" s="98"/>
      <c r="G48" s="98"/>
      <c r="H48" s="98"/>
      <c r="I48" s="98"/>
      <c r="J48" s="98"/>
    </row>
    <row r="49" spans="1:10" ht="15.95" customHeight="1" x14ac:dyDescent="0.25">
      <c r="A49" s="155"/>
      <c r="D49" s="98"/>
      <c r="E49" s="98"/>
      <c r="F49" s="98"/>
      <c r="G49" s="98"/>
      <c r="H49" s="98"/>
      <c r="I49" s="98"/>
      <c r="J49" s="98"/>
    </row>
    <row r="50" spans="1:10" ht="22.35" customHeight="1" x14ac:dyDescent="0.25">
      <c r="A50" s="192" t="str">
        <f>'BS2-4'!A50</f>
        <v>The accompanying notes form part of this interim financial information.</v>
      </c>
      <c r="B50" s="193"/>
      <c r="C50" s="192"/>
      <c r="D50" s="194"/>
      <c r="E50" s="194"/>
      <c r="F50" s="194"/>
      <c r="G50" s="194"/>
      <c r="H50" s="194"/>
      <c r="I50" s="194"/>
      <c r="J50" s="194"/>
    </row>
  </sheetData>
  <mergeCells count="4">
    <mergeCell ref="D6:F6"/>
    <mergeCell ref="H6:J6"/>
    <mergeCell ref="D7:F7"/>
    <mergeCell ref="H7:J7"/>
  </mergeCells>
  <pageMargins left="0.8" right="0.5" top="0.5" bottom="0.6" header="0.49" footer="0.4"/>
  <pageSetup paperSize="9" scale="95" firstPageNumber="6" fitToHeight="0" orientation="portrait" useFirstPageNumber="1" horizontalDpi="1200" verticalDpi="1200" r:id="rId1"/>
  <headerFooter>
    <oddFooter>&amp;R&amp;"Arial,Regular"&amp;10&amp;P</oddFooter>
  </headerFooter>
  <ignoredErrors>
    <ignoredError sqref="D9:J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35"/>
  <sheetViews>
    <sheetView topLeftCell="A14" zoomScale="115" zoomScaleNormal="115" zoomScaleSheetLayoutView="100" workbookViewId="0">
      <selection activeCell="A35" sqref="A35:XFD35"/>
    </sheetView>
  </sheetViews>
  <sheetFormatPr defaultColWidth="29.5703125" defaultRowHeight="15" customHeight="1" x14ac:dyDescent="0.25"/>
  <cols>
    <col min="1" max="1" width="30" style="111" customWidth="1"/>
    <col min="2" max="2" width="3.85546875" style="111" customWidth="1"/>
    <col min="3" max="3" width="0.5703125" style="126" customWidth="1"/>
    <col min="4" max="4" width="10.140625" style="153" customWidth="1"/>
    <col min="5" max="5" width="0.5703125" style="117" customWidth="1"/>
    <col min="6" max="6" width="10.5703125" style="117" customWidth="1"/>
    <col min="7" max="7" width="0.5703125" style="117" customWidth="1"/>
    <col min="8" max="8" width="10.5703125" style="117" customWidth="1"/>
    <col min="9" max="9" width="0.5703125" style="117" customWidth="1"/>
    <col min="10" max="10" width="12.42578125" style="117" customWidth="1"/>
    <col min="11" max="11" width="0.5703125" style="117" customWidth="1"/>
    <col min="12" max="12" width="12.42578125" style="117" customWidth="1"/>
    <col min="13" max="13" width="0.5703125" style="117" customWidth="1"/>
    <col min="14" max="14" width="14.140625" style="117" customWidth="1"/>
    <col min="15" max="15" width="0.5703125" style="117" customWidth="1"/>
    <col min="16" max="16" width="9.42578125" style="117" customWidth="1"/>
    <col min="17" max="17" width="0.5703125" style="117" customWidth="1"/>
    <col min="18" max="18" width="11.42578125" style="117" customWidth="1"/>
    <col min="19" max="19" width="0.5703125" style="117" customWidth="1"/>
    <col min="20" max="20" width="8.42578125" style="117" customWidth="1"/>
    <col min="21" max="21" width="0.5703125" style="117" customWidth="1"/>
    <col min="22" max="22" width="11.140625" style="117" customWidth="1"/>
    <col min="23" max="16384" width="29.5703125" style="111"/>
  </cols>
  <sheetData>
    <row r="1" spans="1:22" ht="16.5" customHeight="1" x14ac:dyDescent="0.25">
      <c r="A1" s="125" t="s">
        <v>82</v>
      </c>
      <c r="B1" s="125"/>
      <c r="C1" s="147"/>
      <c r="D1" s="148"/>
      <c r="N1" s="149"/>
    </row>
    <row r="2" spans="1:22" ht="16.5" customHeight="1" x14ac:dyDescent="0.25">
      <c r="A2" s="125" t="s">
        <v>42</v>
      </c>
      <c r="B2" s="125"/>
      <c r="C2" s="147"/>
      <c r="D2" s="148"/>
    </row>
    <row r="3" spans="1:22" ht="16.5" customHeight="1" x14ac:dyDescent="0.25">
      <c r="A3" s="130" t="str">
        <f>'PL6  (6month)'!A3</f>
        <v>For the six-month period ended 30 June 2023</v>
      </c>
      <c r="B3" s="129"/>
      <c r="C3" s="150"/>
      <c r="D3" s="151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</row>
    <row r="4" spans="1:22" s="109" customFormat="1" ht="16.5" customHeight="1" x14ac:dyDescent="0.25">
      <c r="A4" s="128"/>
      <c r="B4" s="125"/>
      <c r="C4" s="147"/>
      <c r="D4" s="148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</row>
    <row r="5" spans="1:22" s="109" customFormat="1" ht="16.5" customHeight="1" x14ac:dyDescent="0.25">
      <c r="A5" s="111"/>
      <c r="B5" s="111"/>
      <c r="C5" s="126"/>
      <c r="D5" s="153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</row>
    <row r="6" spans="1:22" s="25" customFormat="1" ht="16.5" customHeight="1" x14ac:dyDescent="0.25">
      <c r="A6" s="12"/>
      <c r="B6" s="12"/>
      <c r="C6" s="13"/>
      <c r="D6" s="246" t="s">
        <v>114</v>
      </c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</row>
    <row r="7" spans="1:22" s="209" customFormat="1" ht="16.5" customHeight="1" x14ac:dyDescent="0.25">
      <c r="A7" s="26"/>
      <c r="B7" s="26"/>
      <c r="C7" s="26"/>
      <c r="D7" s="247" t="s">
        <v>142</v>
      </c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6"/>
      <c r="T7" s="26"/>
      <c r="U7" s="26"/>
      <c r="V7" s="26"/>
    </row>
    <row r="8" spans="1:22" s="25" customFormat="1" ht="16.5" customHeight="1" x14ac:dyDescent="0.25">
      <c r="A8" s="26"/>
      <c r="B8" s="26"/>
      <c r="C8" s="26"/>
      <c r="D8" s="247" t="s">
        <v>129</v>
      </c>
      <c r="E8" s="247"/>
      <c r="F8" s="247"/>
      <c r="G8" s="247"/>
      <c r="H8" s="247"/>
      <c r="I8" s="22"/>
      <c r="J8" s="246" t="s">
        <v>155</v>
      </c>
      <c r="K8" s="246"/>
      <c r="L8" s="246"/>
      <c r="M8" s="22"/>
      <c r="N8" s="246" t="s">
        <v>79</v>
      </c>
      <c r="O8" s="246"/>
      <c r="P8" s="246"/>
      <c r="Q8" s="22"/>
      <c r="R8" s="22"/>
      <c r="S8" s="22"/>
      <c r="T8" s="26"/>
      <c r="U8" s="22"/>
      <c r="V8" s="26"/>
    </row>
    <row r="9" spans="1:22" s="25" customFormat="1" ht="16.5" customHeight="1" x14ac:dyDescent="0.25">
      <c r="A9" s="26"/>
      <c r="B9" s="26"/>
      <c r="C9" s="26"/>
      <c r="D9" s="26"/>
      <c r="E9" s="26"/>
      <c r="F9" s="26"/>
      <c r="G9" s="26"/>
      <c r="H9" s="16" t="s">
        <v>90</v>
      </c>
      <c r="I9" s="22"/>
      <c r="J9" s="22"/>
      <c r="K9" s="22"/>
      <c r="L9" s="22"/>
      <c r="M9" s="22"/>
      <c r="N9" s="16" t="s">
        <v>83</v>
      </c>
      <c r="O9" s="16"/>
      <c r="P9" s="16"/>
      <c r="Q9" s="22"/>
      <c r="R9" s="22"/>
      <c r="S9" s="22"/>
      <c r="T9" s="45"/>
      <c r="U9" s="22"/>
      <c r="V9" s="45"/>
    </row>
    <row r="10" spans="1:22" s="25" customFormat="1" ht="16.5" customHeight="1" x14ac:dyDescent="0.25">
      <c r="A10" s="12"/>
      <c r="B10" s="12"/>
      <c r="C10" s="14"/>
      <c r="D10" s="12"/>
      <c r="E10" s="15"/>
      <c r="F10" s="16"/>
      <c r="G10" s="27"/>
      <c r="H10" s="16" t="s">
        <v>76</v>
      </c>
      <c r="I10" s="27"/>
      <c r="J10" s="12"/>
      <c r="K10" s="27"/>
      <c r="L10" s="12"/>
      <c r="M10" s="27"/>
      <c r="N10" s="16" t="s">
        <v>84</v>
      </c>
      <c r="O10" s="16"/>
      <c r="P10" s="12"/>
      <c r="Q10" s="16"/>
      <c r="S10" s="27"/>
      <c r="T10" s="12"/>
      <c r="U10" s="27"/>
      <c r="V10" s="12"/>
    </row>
    <row r="11" spans="1:22" s="25" customFormat="1" ht="16.5" customHeight="1" x14ac:dyDescent="0.25">
      <c r="A11" s="12"/>
      <c r="B11" s="12"/>
      <c r="C11" s="15"/>
      <c r="D11" s="16"/>
      <c r="E11" s="15"/>
      <c r="F11" s="16"/>
      <c r="G11" s="16"/>
      <c r="H11" s="16" t="s">
        <v>44</v>
      </c>
      <c r="I11" s="16"/>
      <c r="J11" s="16"/>
      <c r="K11" s="16"/>
      <c r="L11" s="16"/>
      <c r="M11" s="16"/>
      <c r="N11" s="17" t="s">
        <v>196</v>
      </c>
      <c r="O11" s="16"/>
      <c r="P11" s="12"/>
      <c r="Q11" s="16"/>
      <c r="R11" s="16" t="s">
        <v>33</v>
      </c>
      <c r="S11" s="16"/>
      <c r="T11" s="46"/>
      <c r="U11" s="16"/>
      <c r="V11" s="45"/>
    </row>
    <row r="12" spans="1:22" s="25" customFormat="1" ht="16.5" customHeight="1" x14ac:dyDescent="0.25">
      <c r="A12" s="12"/>
      <c r="B12" s="12"/>
      <c r="C12" s="15"/>
      <c r="D12" s="16" t="s">
        <v>124</v>
      </c>
      <c r="E12" s="15"/>
      <c r="G12" s="16"/>
      <c r="H12" s="16" t="s">
        <v>171</v>
      </c>
      <c r="I12" s="16"/>
      <c r="M12" s="16"/>
      <c r="N12" s="16" t="s">
        <v>107</v>
      </c>
      <c r="O12" s="16"/>
      <c r="P12" s="16" t="s">
        <v>91</v>
      </c>
      <c r="Q12" s="16"/>
      <c r="R12" s="16" t="s">
        <v>127</v>
      </c>
      <c r="S12" s="16"/>
      <c r="T12" s="16" t="s">
        <v>85</v>
      </c>
      <c r="U12" s="16"/>
      <c r="V12" s="16"/>
    </row>
    <row r="13" spans="1:22" s="25" customFormat="1" ht="16.5" customHeight="1" x14ac:dyDescent="0.25">
      <c r="A13" s="12"/>
      <c r="B13" s="12"/>
      <c r="C13" s="15"/>
      <c r="D13" s="16" t="s">
        <v>49</v>
      </c>
      <c r="E13" s="15"/>
      <c r="F13" s="16" t="s">
        <v>125</v>
      </c>
      <c r="G13" s="16"/>
      <c r="H13" s="16" t="s">
        <v>172</v>
      </c>
      <c r="I13" s="16"/>
      <c r="J13" s="16" t="s">
        <v>130</v>
      </c>
      <c r="K13" s="16"/>
      <c r="L13" s="23"/>
      <c r="M13" s="16"/>
      <c r="N13" s="47" t="s">
        <v>108</v>
      </c>
      <c r="O13" s="16"/>
      <c r="P13" s="16" t="s">
        <v>86</v>
      </c>
      <c r="Q13" s="16"/>
      <c r="R13" s="16" t="s">
        <v>128</v>
      </c>
      <c r="S13" s="16"/>
      <c r="T13" s="16" t="s">
        <v>87</v>
      </c>
      <c r="U13" s="16"/>
      <c r="V13" s="16" t="s">
        <v>43</v>
      </c>
    </row>
    <row r="14" spans="1:22" s="25" customFormat="1" ht="16.5" customHeight="1" x14ac:dyDescent="0.25">
      <c r="A14" s="12"/>
      <c r="B14" s="12"/>
      <c r="C14" s="13"/>
      <c r="D14" s="16" t="s">
        <v>45</v>
      </c>
      <c r="E14" s="15"/>
      <c r="F14" s="16" t="s">
        <v>126</v>
      </c>
      <c r="G14" s="16"/>
      <c r="H14" s="16" t="s">
        <v>48</v>
      </c>
      <c r="I14" s="16"/>
      <c r="J14" s="16" t="s">
        <v>88</v>
      </c>
      <c r="K14" s="16"/>
      <c r="L14" s="16" t="s">
        <v>30</v>
      </c>
      <c r="M14" s="16"/>
      <c r="N14" s="16" t="s">
        <v>92</v>
      </c>
      <c r="O14" s="16"/>
      <c r="P14" s="16" t="s">
        <v>89</v>
      </c>
      <c r="Q14" s="16"/>
      <c r="R14" s="16" t="s">
        <v>141</v>
      </c>
      <c r="S14" s="16"/>
      <c r="T14" s="16" t="s">
        <v>47</v>
      </c>
      <c r="U14" s="16"/>
      <c r="V14" s="16" t="s">
        <v>74</v>
      </c>
    </row>
    <row r="15" spans="1:22" s="25" customFormat="1" ht="16.5" customHeight="1" x14ac:dyDescent="0.25">
      <c r="A15" s="12"/>
      <c r="B15" s="50" t="s">
        <v>163</v>
      </c>
      <c r="C15" s="13"/>
      <c r="D15" s="17" t="s">
        <v>5</v>
      </c>
      <c r="E15" s="13"/>
      <c r="F15" s="17" t="s">
        <v>5</v>
      </c>
      <c r="G15" s="22"/>
      <c r="H15" s="17" t="s">
        <v>5</v>
      </c>
      <c r="I15" s="22"/>
      <c r="J15" s="17" t="s">
        <v>5</v>
      </c>
      <c r="K15" s="16"/>
      <c r="L15" s="17" t="s">
        <v>5</v>
      </c>
      <c r="M15" s="22"/>
      <c r="N15" s="17" t="s">
        <v>5</v>
      </c>
      <c r="O15" s="16"/>
      <c r="P15" s="17" t="s">
        <v>5</v>
      </c>
      <c r="Q15" s="22"/>
      <c r="R15" s="17" t="s">
        <v>5</v>
      </c>
      <c r="S15" s="22"/>
      <c r="T15" s="17" t="s">
        <v>5</v>
      </c>
      <c r="U15" s="16"/>
      <c r="V15" s="17" t="s">
        <v>5</v>
      </c>
    </row>
    <row r="16" spans="1:22" s="25" customFormat="1" ht="16.5" customHeight="1" x14ac:dyDescent="0.25">
      <c r="A16" s="12"/>
      <c r="B16" s="12"/>
      <c r="C16" s="13"/>
      <c r="D16" s="16"/>
      <c r="E16" s="22"/>
      <c r="F16" s="22"/>
      <c r="G16" s="22"/>
      <c r="H16" s="16"/>
      <c r="I16" s="22"/>
      <c r="J16" s="16"/>
      <c r="K16" s="22"/>
      <c r="L16" s="16"/>
      <c r="M16" s="22"/>
      <c r="N16" s="16"/>
      <c r="O16" s="21"/>
      <c r="P16" s="21"/>
      <c r="Q16" s="21"/>
      <c r="R16" s="21"/>
      <c r="S16" s="22"/>
      <c r="T16" s="21"/>
      <c r="U16" s="16"/>
      <c r="V16" s="21"/>
    </row>
    <row r="17" spans="1:22" s="32" customFormat="1" ht="16.5" customHeight="1" x14ac:dyDescent="0.25">
      <c r="A17" s="28" t="s">
        <v>153</v>
      </c>
      <c r="B17" s="12"/>
      <c r="C17" s="29"/>
      <c r="D17" s="30">
        <v>322498713</v>
      </c>
      <c r="E17" s="30"/>
      <c r="F17" s="30">
        <v>665525655</v>
      </c>
      <c r="G17" s="30"/>
      <c r="H17" s="30">
        <v>-20637124</v>
      </c>
      <c r="I17" s="30"/>
      <c r="J17" s="30">
        <v>32250000</v>
      </c>
      <c r="K17" s="30"/>
      <c r="L17" s="30">
        <v>145982615</v>
      </c>
      <c r="M17" s="30"/>
      <c r="N17" s="30">
        <v>-3280259</v>
      </c>
      <c r="O17" s="31"/>
      <c r="P17" s="31">
        <v>-3280259</v>
      </c>
      <c r="Q17" s="31"/>
      <c r="R17" s="31">
        <v>1142339600</v>
      </c>
      <c r="S17" s="31"/>
      <c r="T17" s="30">
        <v>0</v>
      </c>
      <c r="U17" s="31"/>
      <c r="V17" s="31">
        <v>1142339600</v>
      </c>
    </row>
    <row r="18" spans="1:22" s="32" customFormat="1" ht="16.5" customHeight="1" x14ac:dyDescent="0.25">
      <c r="A18" s="33" t="s">
        <v>143</v>
      </c>
      <c r="B18" s="12"/>
      <c r="C18" s="29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P18" s="31"/>
      <c r="Q18" s="31"/>
      <c r="R18" s="31"/>
      <c r="S18" s="31"/>
      <c r="T18" s="30"/>
      <c r="U18" s="31"/>
      <c r="V18" s="31"/>
    </row>
    <row r="19" spans="1:22" s="32" customFormat="1" ht="16.5" customHeight="1" x14ac:dyDescent="0.25">
      <c r="A19" s="34" t="s">
        <v>177</v>
      </c>
      <c r="B19" s="12"/>
      <c r="C19" s="29"/>
      <c r="D19" s="30">
        <v>0</v>
      </c>
      <c r="E19" s="30"/>
      <c r="F19" s="30">
        <v>0</v>
      </c>
      <c r="G19" s="30"/>
      <c r="H19" s="30">
        <v>0</v>
      </c>
      <c r="I19" s="30"/>
      <c r="J19" s="30">
        <v>0</v>
      </c>
      <c r="K19" s="30"/>
      <c r="L19" s="30">
        <v>-96748384</v>
      </c>
      <c r="M19" s="30"/>
      <c r="N19" s="30">
        <v>0</v>
      </c>
      <c r="O19" s="31"/>
      <c r="P19" s="31">
        <v>0</v>
      </c>
      <c r="Q19" s="31"/>
      <c r="R19" s="31">
        <v>-96748384</v>
      </c>
      <c r="S19" s="31"/>
      <c r="T19" s="30">
        <v>0</v>
      </c>
      <c r="U19" s="31"/>
      <c r="V19" s="31">
        <v>-96748384</v>
      </c>
    </row>
    <row r="20" spans="1:22" s="32" customFormat="1" ht="16.5" customHeight="1" x14ac:dyDescent="0.25">
      <c r="A20" s="34" t="s">
        <v>138</v>
      </c>
      <c r="B20" s="49"/>
      <c r="C20" s="49"/>
      <c r="D20" s="35">
        <v>0</v>
      </c>
      <c r="E20" s="36"/>
      <c r="F20" s="35">
        <v>0</v>
      </c>
      <c r="G20" s="36"/>
      <c r="H20" s="35">
        <v>0</v>
      </c>
      <c r="I20" s="36"/>
      <c r="J20" s="35">
        <v>0</v>
      </c>
      <c r="K20" s="30"/>
      <c r="L20" s="35">
        <v>56309457</v>
      </c>
      <c r="M20" s="30"/>
      <c r="N20" s="35">
        <v>0</v>
      </c>
      <c r="O20" s="31"/>
      <c r="P20" s="48">
        <v>0</v>
      </c>
      <c r="Q20" s="30"/>
      <c r="R20" s="48">
        <v>56309457</v>
      </c>
      <c r="S20" s="30"/>
      <c r="T20" s="35">
        <v>0</v>
      </c>
      <c r="U20" s="30"/>
      <c r="V20" s="48">
        <v>56309457</v>
      </c>
    </row>
    <row r="21" spans="1:22" s="32" customFormat="1" ht="6" customHeight="1" x14ac:dyDescent="0.25">
      <c r="B21" s="49"/>
      <c r="C21" s="49"/>
      <c r="D21" s="37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</row>
    <row r="22" spans="1:22" s="32" customFormat="1" ht="16.5" customHeight="1" thickBot="1" x14ac:dyDescent="0.3">
      <c r="A22" s="33" t="s">
        <v>184</v>
      </c>
      <c r="B22" s="29"/>
      <c r="C22" s="29"/>
      <c r="D22" s="39">
        <f>SUM(D17:D20)</f>
        <v>322498713</v>
      </c>
      <c r="E22" s="30"/>
      <c r="F22" s="39">
        <f>SUM(F17:F20)</f>
        <v>665525655</v>
      </c>
      <c r="G22" s="30"/>
      <c r="H22" s="39">
        <f>SUM(H17:H20)</f>
        <v>-20637124</v>
      </c>
      <c r="I22" s="30"/>
      <c r="J22" s="39">
        <f>SUM(J17:J20)</f>
        <v>32250000</v>
      </c>
      <c r="K22" s="30"/>
      <c r="L22" s="39">
        <f>SUM(L17:L20)</f>
        <v>105543688</v>
      </c>
      <c r="M22" s="30"/>
      <c r="N22" s="39">
        <f>SUM(N17:N20)</f>
        <v>-3280259</v>
      </c>
      <c r="O22" s="30"/>
      <c r="P22" s="39">
        <f>SUM(P17:P20)</f>
        <v>-3280259</v>
      </c>
      <c r="Q22" s="30"/>
      <c r="R22" s="39">
        <f>SUM(R17:R20)</f>
        <v>1101900673</v>
      </c>
      <c r="S22" s="30"/>
      <c r="T22" s="39">
        <v>0</v>
      </c>
      <c r="U22" s="30"/>
      <c r="V22" s="39">
        <f>SUM(V17:V20)</f>
        <v>1101900673</v>
      </c>
    </row>
    <row r="23" spans="1:22" s="12" customFormat="1" ht="16.5" customHeight="1" thickTop="1" x14ac:dyDescent="0.25">
      <c r="A23" s="20"/>
      <c r="B23" s="13"/>
      <c r="C23" s="13"/>
      <c r="D23" s="21"/>
      <c r="E23" s="21"/>
      <c r="F23" s="21"/>
      <c r="G23" s="21"/>
      <c r="H23" s="21"/>
      <c r="I23" s="21"/>
      <c r="J23" s="21"/>
      <c r="K23" s="21"/>
      <c r="L23" s="24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2" s="12" customFormat="1" ht="16.5" customHeight="1" x14ac:dyDescent="0.25">
      <c r="A24" s="20"/>
      <c r="B24" s="13"/>
      <c r="C24" s="13"/>
      <c r="D24" s="21"/>
      <c r="E24" s="21"/>
      <c r="F24" s="21"/>
      <c r="G24" s="21"/>
      <c r="H24" s="21"/>
      <c r="I24" s="21"/>
      <c r="J24" s="21"/>
      <c r="K24" s="21"/>
      <c r="L24" s="24"/>
      <c r="M24" s="21"/>
      <c r="N24" s="21"/>
      <c r="O24" s="21"/>
      <c r="P24" s="21"/>
      <c r="Q24" s="21"/>
      <c r="R24" s="21"/>
      <c r="S24" s="21"/>
      <c r="T24" s="21"/>
      <c r="U24" s="21"/>
      <c r="V24" s="21"/>
    </row>
    <row r="25" spans="1:22" s="32" customFormat="1" ht="16.5" customHeight="1" x14ac:dyDescent="0.25">
      <c r="A25" s="28" t="s">
        <v>169</v>
      </c>
      <c r="C25" s="29"/>
      <c r="D25" s="40">
        <v>322498713</v>
      </c>
      <c r="E25" s="36"/>
      <c r="F25" s="40">
        <v>665525655</v>
      </c>
      <c r="G25" s="30"/>
      <c r="H25" s="40">
        <v>-20637124</v>
      </c>
      <c r="I25" s="30"/>
      <c r="J25" s="40">
        <v>32250000</v>
      </c>
      <c r="K25" s="30"/>
      <c r="L25" s="40">
        <v>142108008</v>
      </c>
      <c r="M25" s="30"/>
      <c r="N25" s="40">
        <v>-3280259</v>
      </c>
      <c r="O25" s="31"/>
      <c r="P25" s="40">
        <v>-3280259</v>
      </c>
      <c r="Q25" s="30"/>
      <c r="R25" s="40">
        <v>1138464993</v>
      </c>
      <c r="S25" s="30"/>
      <c r="T25" s="40">
        <v>0</v>
      </c>
      <c r="U25" s="30"/>
      <c r="V25" s="40">
        <v>1138464993</v>
      </c>
    </row>
    <row r="26" spans="1:22" s="32" customFormat="1" ht="16.5" customHeight="1" x14ac:dyDescent="0.25">
      <c r="A26" s="33" t="s">
        <v>143</v>
      </c>
      <c r="B26" s="29"/>
      <c r="C26" s="29"/>
      <c r="D26" s="40"/>
      <c r="E26" s="30"/>
      <c r="F26" s="40"/>
      <c r="G26" s="30"/>
      <c r="H26" s="40"/>
      <c r="I26" s="30"/>
      <c r="J26" s="40"/>
      <c r="K26" s="30"/>
      <c r="L26" s="40"/>
      <c r="M26" s="30"/>
      <c r="N26" s="40"/>
      <c r="O26" s="31"/>
      <c r="P26" s="40"/>
      <c r="Q26" s="31"/>
      <c r="R26" s="40"/>
      <c r="S26" s="31"/>
      <c r="T26" s="40"/>
      <c r="U26" s="31"/>
      <c r="V26" s="40"/>
    </row>
    <row r="27" spans="1:22" s="32" customFormat="1" ht="16.5" customHeight="1" x14ac:dyDescent="0.25">
      <c r="A27" s="34" t="s">
        <v>177</v>
      </c>
      <c r="B27" s="29"/>
      <c r="C27" s="29"/>
      <c r="D27" s="40">
        <v>0</v>
      </c>
      <c r="E27" s="30"/>
      <c r="F27" s="40">
        <v>0</v>
      </c>
      <c r="G27" s="30"/>
      <c r="H27" s="40">
        <v>0</v>
      </c>
      <c r="I27" s="30"/>
      <c r="J27" s="40">
        <v>0</v>
      </c>
      <c r="K27" s="30"/>
      <c r="L27" s="40">
        <v>-64499522.299999997</v>
      </c>
      <c r="M27" s="30"/>
      <c r="N27" s="40">
        <v>0</v>
      </c>
      <c r="O27" s="31"/>
      <c r="P27" s="40">
        <v>0</v>
      </c>
      <c r="Q27" s="31"/>
      <c r="R27" s="40">
        <f>SUM(D27:L27,P27)</f>
        <v>-64499522.299999997</v>
      </c>
      <c r="S27" s="31"/>
      <c r="T27" s="40">
        <v>0</v>
      </c>
      <c r="U27" s="31"/>
      <c r="V27" s="40">
        <f>SUM(R27,T27)</f>
        <v>-64499522.299999997</v>
      </c>
    </row>
    <row r="28" spans="1:22" s="32" customFormat="1" ht="16.5" customHeight="1" x14ac:dyDescent="0.25">
      <c r="A28" s="34" t="s">
        <v>138</v>
      </c>
      <c r="B28" s="49"/>
      <c r="C28" s="49"/>
      <c r="D28" s="41">
        <v>0</v>
      </c>
      <c r="E28" s="36"/>
      <c r="F28" s="41">
        <v>0</v>
      </c>
      <c r="G28" s="36"/>
      <c r="H28" s="41">
        <v>0</v>
      </c>
      <c r="I28" s="36"/>
      <c r="J28" s="41">
        <v>0</v>
      </c>
      <c r="K28" s="30"/>
      <c r="L28" s="41">
        <v>155392556</v>
      </c>
      <c r="M28" s="30"/>
      <c r="N28" s="41">
        <v>0</v>
      </c>
      <c r="O28" s="31"/>
      <c r="P28" s="41">
        <v>0</v>
      </c>
      <c r="Q28" s="30"/>
      <c r="R28" s="41">
        <f>SUM(D28:L28,P28)</f>
        <v>155392556</v>
      </c>
      <c r="S28" s="30"/>
      <c r="T28" s="41">
        <v>0</v>
      </c>
      <c r="U28" s="30"/>
      <c r="V28" s="41">
        <f>SUM(R28,T28)</f>
        <v>155392556</v>
      </c>
    </row>
    <row r="29" spans="1:22" s="32" customFormat="1" ht="6" customHeight="1" x14ac:dyDescent="0.25">
      <c r="B29" s="49"/>
      <c r="C29" s="49"/>
      <c r="D29" s="42"/>
      <c r="E29" s="38"/>
      <c r="F29" s="43"/>
      <c r="G29" s="38"/>
      <c r="H29" s="43"/>
      <c r="I29" s="38"/>
      <c r="J29" s="43"/>
      <c r="K29" s="38"/>
      <c r="L29" s="43"/>
      <c r="M29" s="38"/>
      <c r="N29" s="43"/>
      <c r="O29" s="38"/>
      <c r="P29" s="43"/>
      <c r="Q29" s="38"/>
      <c r="R29" s="43"/>
      <c r="S29" s="38"/>
      <c r="T29" s="43"/>
      <c r="U29" s="38"/>
      <c r="V29" s="43"/>
    </row>
    <row r="30" spans="1:22" s="32" customFormat="1" ht="16.5" customHeight="1" thickBot="1" x14ac:dyDescent="0.3">
      <c r="A30" s="33" t="s">
        <v>183</v>
      </c>
      <c r="B30" s="29"/>
      <c r="C30" s="29"/>
      <c r="D30" s="44">
        <f>SUM(D25:D28)</f>
        <v>322498713</v>
      </c>
      <c r="E30" s="30"/>
      <c r="F30" s="44">
        <f>SUM(F25:F28)</f>
        <v>665525655</v>
      </c>
      <c r="G30" s="30"/>
      <c r="H30" s="44">
        <f>SUM(H25:H28)</f>
        <v>-20637124</v>
      </c>
      <c r="I30" s="30"/>
      <c r="J30" s="44">
        <f>SUM(J25:J28)</f>
        <v>32250000</v>
      </c>
      <c r="K30" s="30"/>
      <c r="L30" s="44">
        <f>SUM(L25:L28)</f>
        <v>233001041.69999999</v>
      </c>
      <c r="M30" s="30"/>
      <c r="N30" s="44">
        <f>SUM(N25:N28)</f>
        <v>-3280259</v>
      </c>
      <c r="O30" s="30"/>
      <c r="P30" s="44">
        <f>SUM(P25:P28)</f>
        <v>-3280259</v>
      </c>
      <c r="Q30" s="30"/>
      <c r="R30" s="44">
        <f>SUM(R25:R28)</f>
        <v>1229358026.7</v>
      </c>
      <c r="S30" s="30"/>
      <c r="T30" s="44">
        <f>SUM(T25:T29)</f>
        <v>0</v>
      </c>
      <c r="U30" s="30"/>
      <c r="V30" s="44">
        <f>SUM(V25:V28)</f>
        <v>1229358026.7</v>
      </c>
    </row>
    <row r="31" spans="1:22" s="12" customFormat="1" ht="19.5" customHeight="1" thickTop="1" x14ac:dyDescent="0.25">
      <c r="A31" s="19"/>
      <c r="B31" s="19"/>
      <c r="C31" s="18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</row>
    <row r="32" spans="1:22" ht="16.5" customHeight="1" x14ac:dyDescent="0.25">
      <c r="A32" s="128"/>
      <c r="B32" s="128"/>
      <c r="C32" s="147"/>
      <c r="D32" s="117"/>
    </row>
    <row r="33" spans="1:22" ht="16.5" customHeight="1" x14ac:dyDescent="0.25">
      <c r="A33" s="128"/>
      <c r="B33" s="128"/>
      <c r="C33" s="147"/>
      <c r="D33" s="117"/>
    </row>
    <row r="34" spans="1:22" ht="16.5" customHeight="1" x14ac:dyDescent="0.25">
      <c r="A34" s="128"/>
      <c r="B34" s="128"/>
      <c r="C34" s="147"/>
      <c r="D34" s="117"/>
    </row>
    <row r="35" spans="1:22" ht="22.35" customHeight="1" x14ac:dyDescent="0.25">
      <c r="A35" s="132" t="str">
        <f>'PL5  (3month)'!A50</f>
        <v>The accompanying notes form part of this interim financial information.</v>
      </c>
      <c r="B35" s="132"/>
      <c r="C35" s="131"/>
      <c r="D35" s="154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</row>
  </sheetData>
  <mergeCells count="5">
    <mergeCell ref="D6:V6"/>
    <mergeCell ref="D7:R7"/>
    <mergeCell ref="N8:P8"/>
    <mergeCell ref="J8:L8"/>
    <mergeCell ref="D8:H8"/>
  </mergeCells>
  <pageMargins left="0.3" right="0.3" top="0.5" bottom="0.6" header="0.49" footer="0.4"/>
  <pageSetup paperSize="9" scale="95" firstPageNumber="7" orientation="landscape" useFirstPageNumber="1" horizontalDpi="1200" verticalDpi="1200" r:id="rId1"/>
  <headerFooter>
    <oddFooter>&amp;R&amp;"Arial,Regular"&amp;10&amp;P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3"/>
  <sheetViews>
    <sheetView topLeftCell="A5" zoomScale="115" zoomScaleNormal="115" zoomScaleSheetLayoutView="100" workbookViewId="0">
      <selection activeCell="H32" sqref="H32"/>
    </sheetView>
  </sheetViews>
  <sheetFormatPr defaultColWidth="11.42578125" defaultRowHeight="16.5" customHeight="1" x14ac:dyDescent="0.25"/>
  <cols>
    <col min="1" max="1" width="30.85546875" style="8" customWidth="1"/>
    <col min="2" max="2" width="3.7109375" style="8" customWidth="1"/>
    <col min="3" max="3" width="1" style="9" customWidth="1"/>
    <col min="4" max="4" width="10.5703125" style="10" customWidth="1"/>
    <col min="5" max="5" width="1" style="10" customWidth="1"/>
    <col min="6" max="6" width="11.5703125" style="10" customWidth="1"/>
    <col min="7" max="7" width="1" style="5" customWidth="1"/>
    <col min="8" max="8" width="12.7109375" style="5" customWidth="1"/>
    <col min="9" max="9" width="1" style="5" customWidth="1"/>
    <col min="10" max="10" width="11.42578125" style="5" customWidth="1"/>
    <col min="11" max="11" width="1" style="5" customWidth="1"/>
    <col min="12" max="12" width="13.140625" style="5" customWidth="1"/>
    <col min="13" max="13" width="1" style="5" customWidth="1"/>
    <col min="14" max="14" width="16.140625" style="5" customWidth="1"/>
    <col min="15" max="15" width="1" style="5" customWidth="1"/>
    <col min="16" max="16" width="11" style="5" customWidth="1"/>
    <col min="17" max="17" width="1" style="5" customWidth="1"/>
    <col min="18" max="18" width="11" style="5" customWidth="1"/>
    <col min="19" max="16384" width="11.42578125" style="8"/>
  </cols>
  <sheetData>
    <row r="1" spans="1:18" s="111" customFormat="1" ht="16.5" customHeight="1" x14ac:dyDescent="0.25">
      <c r="A1" s="125" t="s">
        <v>82</v>
      </c>
      <c r="B1" s="125"/>
      <c r="C1" s="147"/>
      <c r="D1" s="148"/>
      <c r="E1" s="148"/>
      <c r="F1" s="148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49"/>
    </row>
    <row r="2" spans="1:18" s="111" customFormat="1" ht="16.5" customHeight="1" x14ac:dyDescent="0.25">
      <c r="A2" s="125" t="s">
        <v>42</v>
      </c>
      <c r="B2" s="125"/>
      <c r="C2" s="147"/>
      <c r="D2" s="148"/>
      <c r="E2" s="148"/>
      <c r="F2" s="148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s="111" customFormat="1" ht="16.5" customHeight="1" x14ac:dyDescent="0.25">
      <c r="A3" s="129" t="str">
        <f>EQ_Conso7!A3</f>
        <v>For the six-month period ended 30 June 2023</v>
      </c>
      <c r="B3" s="129"/>
      <c r="C3" s="150"/>
      <c r="D3" s="151"/>
      <c r="E3" s="151"/>
      <c r="F3" s="151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</row>
    <row r="4" spans="1:18" ht="16.5" customHeight="1" x14ac:dyDescent="0.25">
      <c r="A4" s="51"/>
      <c r="B4" s="51"/>
      <c r="C4" s="195"/>
      <c r="D4" s="7"/>
      <c r="E4" s="7"/>
      <c r="F4" s="7"/>
    </row>
    <row r="5" spans="1:18" s="12" customFormat="1" ht="16.5" customHeight="1" x14ac:dyDescent="0.25">
      <c r="C5" s="13"/>
      <c r="D5" s="196"/>
      <c r="E5" s="196"/>
      <c r="F5" s="196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1:18" s="25" customFormat="1" ht="16.350000000000001" customHeight="1" x14ac:dyDescent="0.25">
      <c r="A6" s="12"/>
      <c r="B6" s="12"/>
      <c r="C6" s="13"/>
      <c r="D6" s="246" t="s">
        <v>95</v>
      </c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</row>
    <row r="7" spans="1:18" s="25" customFormat="1" ht="16.350000000000001" customHeight="1" x14ac:dyDescent="0.25">
      <c r="A7" s="12"/>
      <c r="B7" s="12"/>
      <c r="C7" s="13"/>
      <c r="D7" s="246" t="s">
        <v>129</v>
      </c>
      <c r="E7" s="246"/>
      <c r="F7" s="246"/>
      <c r="G7" s="246"/>
      <c r="H7" s="246"/>
      <c r="I7" s="22"/>
      <c r="J7" s="246" t="s">
        <v>155</v>
      </c>
      <c r="K7" s="246"/>
      <c r="L7" s="246"/>
      <c r="M7" s="22"/>
      <c r="N7" s="247" t="s">
        <v>79</v>
      </c>
      <c r="O7" s="247"/>
      <c r="P7" s="247"/>
      <c r="Q7" s="22"/>
      <c r="R7" s="22"/>
    </row>
    <row r="8" spans="1:18" s="25" customFormat="1" ht="16.350000000000001" customHeight="1" x14ac:dyDescent="0.25">
      <c r="A8" s="12"/>
      <c r="B8" s="12"/>
      <c r="C8" s="13"/>
      <c r="I8" s="22"/>
      <c r="J8" s="22"/>
      <c r="K8" s="22"/>
      <c r="L8" s="22"/>
      <c r="M8" s="22"/>
      <c r="N8" s="16" t="s">
        <v>83</v>
      </c>
      <c r="O8" s="16"/>
      <c r="P8" s="16"/>
      <c r="Q8" s="22"/>
      <c r="R8" s="22"/>
    </row>
    <row r="9" spans="1:18" s="25" customFormat="1" ht="16.350000000000001" customHeight="1" x14ac:dyDescent="0.25">
      <c r="A9" s="12"/>
      <c r="B9" s="12"/>
      <c r="C9" s="15"/>
      <c r="D9" s="12"/>
      <c r="E9" s="15"/>
      <c r="F9" s="16"/>
      <c r="G9" s="27"/>
      <c r="H9" s="16" t="s">
        <v>90</v>
      </c>
      <c r="I9" s="27"/>
      <c r="J9" s="12"/>
      <c r="K9" s="27"/>
      <c r="L9" s="12"/>
      <c r="M9" s="27"/>
      <c r="N9" s="16" t="s">
        <v>84</v>
      </c>
      <c r="O9" s="16"/>
      <c r="P9" s="12"/>
      <c r="Q9" s="16"/>
      <c r="R9" s="16"/>
    </row>
    <row r="10" spans="1:18" s="25" customFormat="1" ht="16.350000000000001" customHeight="1" x14ac:dyDescent="0.25">
      <c r="A10" s="12"/>
      <c r="B10" s="12"/>
      <c r="C10" s="15"/>
      <c r="D10" s="16"/>
      <c r="E10" s="15"/>
      <c r="F10" s="16"/>
      <c r="G10" s="16"/>
      <c r="H10" s="16" t="s">
        <v>76</v>
      </c>
      <c r="I10" s="16"/>
      <c r="J10" s="16"/>
      <c r="K10" s="16"/>
      <c r="L10" s="16"/>
      <c r="M10" s="16"/>
      <c r="N10" s="17" t="s">
        <v>196</v>
      </c>
      <c r="O10" s="16"/>
      <c r="P10" s="12"/>
      <c r="Q10" s="16"/>
      <c r="R10" s="21"/>
    </row>
    <row r="11" spans="1:18" s="25" customFormat="1" ht="16.350000000000001" customHeight="1" x14ac:dyDescent="0.25">
      <c r="A11" s="12"/>
      <c r="B11" s="12"/>
      <c r="C11" s="15"/>
      <c r="D11" s="16" t="s">
        <v>124</v>
      </c>
      <c r="E11" s="15"/>
      <c r="G11" s="16"/>
      <c r="H11" s="16" t="s">
        <v>44</v>
      </c>
      <c r="I11" s="16"/>
      <c r="M11" s="16"/>
      <c r="N11" s="16" t="s">
        <v>107</v>
      </c>
      <c r="O11" s="16"/>
      <c r="P11" s="16" t="s">
        <v>91</v>
      </c>
      <c r="Q11" s="16"/>
    </row>
    <row r="12" spans="1:18" s="25" customFormat="1" ht="16.350000000000001" customHeight="1" x14ac:dyDescent="0.25">
      <c r="A12" s="12"/>
      <c r="B12" s="12"/>
      <c r="C12" s="15"/>
      <c r="D12" s="16" t="s">
        <v>49</v>
      </c>
      <c r="E12" s="15"/>
      <c r="F12" s="16" t="s">
        <v>125</v>
      </c>
      <c r="G12" s="16"/>
      <c r="H12" s="16" t="s">
        <v>46</v>
      </c>
      <c r="I12" s="16"/>
      <c r="J12" s="16" t="s">
        <v>147</v>
      </c>
      <c r="K12" s="16"/>
      <c r="L12" s="23"/>
      <c r="M12" s="16"/>
      <c r="N12" s="47" t="s">
        <v>108</v>
      </c>
      <c r="O12" s="16"/>
      <c r="P12" s="16" t="s">
        <v>86</v>
      </c>
      <c r="Q12" s="16"/>
      <c r="R12" s="16" t="s">
        <v>43</v>
      </c>
    </row>
    <row r="13" spans="1:18" s="25" customFormat="1" ht="16.350000000000001" customHeight="1" x14ac:dyDescent="0.25">
      <c r="A13" s="12"/>
      <c r="B13" s="12"/>
      <c r="C13" s="15"/>
      <c r="D13" s="16" t="s">
        <v>45</v>
      </c>
      <c r="E13" s="15"/>
      <c r="F13" s="16" t="s">
        <v>126</v>
      </c>
      <c r="G13" s="16"/>
      <c r="H13" s="16" t="s">
        <v>48</v>
      </c>
      <c r="I13" s="16"/>
      <c r="J13" s="16" t="s">
        <v>88</v>
      </c>
      <c r="K13" s="16"/>
      <c r="L13" s="16" t="s">
        <v>30</v>
      </c>
      <c r="M13" s="16"/>
      <c r="N13" s="16" t="s">
        <v>92</v>
      </c>
      <c r="O13" s="16"/>
      <c r="P13" s="16" t="s">
        <v>89</v>
      </c>
      <c r="Q13" s="16"/>
      <c r="R13" s="16" t="s">
        <v>74</v>
      </c>
    </row>
    <row r="14" spans="1:18" s="25" customFormat="1" ht="16.350000000000001" customHeight="1" x14ac:dyDescent="0.25">
      <c r="A14" s="12"/>
      <c r="B14" s="12"/>
      <c r="C14" s="13"/>
      <c r="D14" s="17" t="s">
        <v>5</v>
      </c>
      <c r="E14" s="13"/>
      <c r="F14" s="17" t="s">
        <v>5</v>
      </c>
      <c r="G14" s="22"/>
      <c r="H14" s="17" t="s">
        <v>5</v>
      </c>
      <c r="I14" s="22"/>
      <c r="J14" s="17" t="s">
        <v>5</v>
      </c>
      <c r="K14" s="16"/>
      <c r="L14" s="17" t="s">
        <v>5</v>
      </c>
      <c r="M14" s="22"/>
      <c r="N14" s="17" t="s">
        <v>5</v>
      </c>
      <c r="O14" s="16"/>
      <c r="P14" s="17" t="s">
        <v>5</v>
      </c>
      <c r="Q14" s="22"/>
      <c r="R14" s="17" t="s">
        <v>5</v>
      </c>
    </row>
    <row r="15" spans="1:18" s="12" customFormat="1" ht="16.350000000000001" customHeight="1" x14ac:dyDescent="0.25">
      <c r="A15" s="20"/>
      <c r="C15" s="13"/>
      <c r="D15" s="24"/>
      <c r="E15" s="19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</row>
    <row r="16" spans="1:18" s="199" customFormat="1" ht="16.350000000000001" customHeight="1" x14ac:dyDescent="0.25">
      <c r="A16" s="28" t="s">
        <v>153</v>
      </c>
      <c r="B16" s="12"/>
      <c r="C16" s="49"/>
      <c r="D16" s="197">
        <v>322498713</v>
      </c>
      <c r="E16" s="198"/>
      <c r="F16" s="197">
        <v>665525655</v>
      </c>
      <c r="G16" s="197"/>
      <c r="H16" s="197">
        <v>-21000000</v>
      </c>
      <c r="I16" s="197"/>
      <c r="J16" s="197">
        <v>32250000</v>
      </c>
      <c r="K16" s="197"/>
      <c r="L16" s="197">
        <v>147175539</v>
      </c>
      <c r="M16" s="197"/>
      <c r="N16" s="197">
        <v>-3280910</v>
      </c>
      <c r="O16" s="197"/>
      <c r="P16" s="197">
        <v>-3280910</v>
      </c>
      <c r="Q16" s="197"/>
      <c r="R16" s="197">
        <v>1143168997</v>
      </c>
    </row>
    <row r="17" spans="1:18" s="199" customFormat="1" ht="16.350000000000001" customHeight="1" x14ac:dyDescent="0.25">
      <c r="A17" s="33" t="s">
        <v>143</v>
      </c>
      <c r="B17" s="29"/>
      <c r="C17" s="29"/>
      <c r="D17" s="197"/>
      <c r="E17" s="20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</row>
    <row r="18" spans="1:18" s="199" customFormat="1" ht="16.350000000000001" customHeight="1" x14ac:dyDescent="0.25">
      <c r="A18" s="34" t="s">
        <v>177</v>
      </c>
      <c r="B18" s="29"/>
      <c r="C18" s="29"/>
      <c r="D18" s="197">
        <v>0</v>
      </c>
      <c r="E18" s="207"/>
      <c r="F18" s="197">
        <v>0</v>
      </c>
      <c r="G18" s="197"/>
      <c r="H18" s="197">
        <v>0</v>
      </c>
      <c r="I18" s="197"/>
      <c r="J18" s="197">
        <v>0</v>
      </c>
      <c r="K18" s="197"/>
      <c r="L18" s="197">
        <v>-96748384</v>
      </c>
      <c r="M18" s="197"/>
      <c r="N18" s="197">
        <v>0</v>
      </c>
      <c r="O18" s="197"/>
      <c r="P18" s="197">
        <v>0</v>
      </c>
      <c r="Q18" s="197"/>
      <c r="R18" s="197">
        <v>-96748384</v>
      </c>
    </row>
    <row r="19" spans="1:18" s="199" customFormat="1" ht="16.350000000000001" customHeight="1" x14ac:dyDescent="0.25">
      <c r="A19" s="34" t="s">
        <v>138</v>
      </c>
      <c r="B19" s="49"/>
      <c r="C19" s="49"/>
      <c r="D19" s="200">
        <v>0</v>
      </c>
      <c r="E19" s="198"/>
      <c r="F19" s="200">
        <v>0</v>
      </c>
      <c r="G19" s="197"/>
      <c r="H19" s="200">
        <v>0</v>
      </c>
      <c r="I19" s="197"/>
      <c r="J19" s="200">
        <v>0</v>
      </c>
      <c r="K19" s="197"/>
      <c r="L19" s="200">
        <v>56608862</v>
      </c>
      <c r="M19" s="197"/>
      <c r="N19" s="200">
        <v>0</v>
      </c>
      <c r="O19" s="197"/>
      <c r="P19" s="200">
        <v>0</v>
      </c>
      <c r="Q19" s="208"/>
      <c r="R19" s="200">
        <v>56608862</v>
      </c>
    </row>
    <row r="20" spans="1:18" s="199" customFormat="1" ht="10.35" customHeight="1" x14ac:dyDescent="0.25">
      <c r="A20" s="32"/>
      <c r="B20" s="49"/>
      <c r="C20" s="49"/>
      <c r="D20" s="198"/>
      <c r="E20" s="198"/>
      <c r="F20" s="198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</row>
    <row r="21" spans="1:18" s="199" customFormat="1" ht="16.350000000000001" customHeight="1" thickBot="1" x14ac:dyDescent="0.3">
      <c r="A21" s="33" t="s">
        <v>184</v>
      </c>
      <c r="B21" s="29"/>
      <c r="C21" s="29"/>
      <c r="D21" s="201">
        <f>SUM(D16:D19)</f>
        <v>322498713</v>
      </c>
      <c r="E21" s="207"/>
      <c r="F21" s="201">
        <f>SUM(F16:F19)</f>
        <v>665525655</v>
      </c>
      <c r="G21" s="197"/>
      <c r="H21" s="201">
        <f>SUM(H16:H19)</f>
        <v>-21000000</v>
      </c>
      <c r="I21" s="197"/>
      <c r="J21" s="201">
        <f>SUM(J16:J19)</f>
        <v>32250000</v>
      </c>
      <c r="K21" s="197"/>
      <c r="L21" s="201">
        <f>SUM(L16:L19)</f>
        <v>107036017</v>
      </c>
      <c r="M21" s="197"/>
      <c r="N21" s="201">
        <f>SUM(N16:N19)</f>
        <v>-3280910</v>
      </c>
      <c r="O21" s="197"/>
      <c r="P21" s="201">
        <f>SUM(P16:P19)</f>
        <v>-3280910</v>
      </c>
      <c r="Q21" s="197"/>
      <c r="R21" s="201">
        <f>SUM(R16:R19)</f>
        <v>1103029475</v>
      </c>
    </row>
    <row r="22" spans="1:18" s="199" customFormat="1" ht="16.350000000000001" customHeight="1" thickTop="1" x14ac:dyDescent="0.25">
      <c r="A22" s="33"/>
      <c r="B22" s="29"/>
      <c r="C22" s="29"/>
      <c r="D22" s="197"/>
      <c r="E22" s="207"/>
      <c r="F22" s="197"/>
      <c r="G22" s="197"/>
      <c r="H22" s="197"/>
      <c r="I22" s="197"/>
      <c r="J22" s="197"/>
      <c r="K22" s="197"/>
      <c r="L22" s="197"/>
      <c r="M22" s="197"/>
      <c r="N22" s="197"/>
      <c r="O22" s="197"/>
      <c r="P22" s="197"/>
      <c r="Q22" s="197"/>
      <c r="R22" s="197"/>
    </row>
    <row r="23" spans="1:18" s="199" customFormat="1" ht="16.350000000000001" customHeight="1" x14ac:dyDescent="0.25">
      <c r="A23" s="33"/>
      <c r="B23" s="29"/>
      <c r="C23" s="29"/>
      <c r="D23" s="197"/>
      <c r="E23" s="207"/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</row>
    <row r="24" spans="1:18" s="199" customFormat="1" ht="16.350000000000001" customHeight="1" x14ac:dyDescent="0.25">
      <c r="A24" s="28" t="s">
        <v>169</v>
      </c>
      <c r="B24" s="49"/>
      <c r="C24" s="49"/>
      <c r="D24" s="202">
        <v>322498713</v>
      </c>
      <c r="E24" s="197"/>
      <c r="F24" s="202">
        <v>665525655</v>
      </c>
      <c r="G24" s="197"/>
      <c r="H24" s="202">
        <v>-21000000</v>
      </c>
      <c r="I24" s="197"/>
      <c r="J24" s="202">
        <v>32250000</v>
      </c>
      <c r="K24" s="197"/>
      <c r="L24" s="202">
        <v>144017672</v>
      </c>
      <c r="M24" s="197"/>
      <c r="N24" s="202">
        <v>-3280910</v>
      </c>
      <c r="O24" s="197"/>
      <c r="P24" s="202">
        <v>-3280910</v>
      </c>
      <c r="Q24" s="197"/>
      <c r="R24" s="202">
        <v>1140011130</v>
      </c>
    </row>
    <row r="25" spans="1:18" s="199" customFormat="1" ht="15.95" customHeight="1" x14ac:dyDescent="0.25">
      <c r="A25" s="33" t="s">
        <v>143</v>
      </c>
      <c r="B25" s="29"/>
      <c r="C25" s="29"/>
      <c r="D25" s="202"/>
      <c r="E25" s="207"/>
      <c r="F25" s="202"/>
      <c r="G25" s="197"/>
      <c r="H25" s="202"/>
      <c r="I25" s="197"/>
      <c r="J25" s="202"/>
      <c r="K25" s="197"/>
      <c r="L25" s="202"/>
      <c r="M25" s="197"/>
      <c r="N25" s="202"/>
      <c r="O25" s="197"/>
      <c r="P25" s="202"/>
      <c r="Q25" s="197"/>
      <c r="R25" s="211"/>
    </row>
    <row r="26" spans="1:18" s="199" customFormat="1" ht="15.95" customHeight="1" x14ac:dyDescent="0.25">
      <c r="A26" s="34" t="s">
        <v>177</v>
      </c>
      <c r="B26" s="29"/>
      <c r="C26" s="29"/>
      <c r="D26" s="202">
        <v>0</v>
      </c>
      <c r="E26" s="207"/>
      <c r="F26" s="202">
        <v>0</v>
      </c>
      <c r="G26" s="197"/>
      <c r="H26" s="202">
        <v>0</v>
      </c>
      <c r="I26" s="197"/>
      <c r="J26" s="202">
        <v>0</v>
      </c>
      <c r="K26" s="197"/>
      <c r="L26" s="202">
        <v>-64499522.299999997</v>
      </c>
      <c r="M26" s="197"/>
      <c r="N26" s="202">
        <v>0</v>
      </c>
      <c r="O26" s="197"/>
      <c r="P26" s="202">
        <v>0</v>
      </c>
      <c r="Q26" s="197"/>
      <c r="R26" s="212">
        <f>SUM(D26:L26,P26)</f>
        <v>-64499522.299999997</v>
      </c>
    </row>
    <row r="27" spans="1:18" s="199" customFormat="1" ht="16.350000000000001" customHeight="1" x14ac:dyDescent="0.25">
      <c r="A27" s="34" t="s">
        <v>138</v>
      </c>
      <c r="B27" s="49"/>
      <c r="C27" s="49"/>
      <c r="D27" s="203">
        <v>0</v>
      </c>
      <c r="E27" s="198"/>
      <c r="F27" s="203">
        <v>0</v>
      </c>
      <c r="G27" s="197"/>
      <c r="H27" s="203">
        <v>0</v>
      </c>
      <c r="I27" s="197"/>
      <c r="J27" s="203">
        <v>0</v>
      </c>
      <c r="K27" s="197"/>
      <c r="L27" s="203">
        <v>155008251</v>
      </c>
      <c r="M27" s="197"/>
      <c r="N27" s="203">
        <v>0</v>
      </c>
      <c r="O27" s="197"/>
      <c r="P27" s="203">
        <v>0</v>
      </c>
      <c r="Q27" s="208"/>
      <c r="R27" s="213">
        <f>SUM(D27:L27,P27)</f>
        <v>155008251</v>
      </c>
    </row>
    <row r="28" spans="1:18" s="199" customFormat="1" ht="10.35" customHeight="1" x14ac:dyDescent="0.25">
      <c r="A28" s="32"/>
      <c r="B28" s="49"/>
      <c r="C28" s="49"/>
      <c r="D28" s="204"/>
      <c r="E28" s="198"/>
      <c r="F28" s="204"/>
      <c r="G28" s="31"/>
      <c r="H28" s="205"/>
      <c r="I28" s="31"/>
      <c r="J28" s="205"/>
      <c r="K28" s="31"/>
      <c r="L28" s="205"/>
      <c r="M28" s="31"/>
      <c r="N28" s="205"/>
      <c r="O28" s="31"/>
      <c r="P28" s="205"/>
      <c r="Q28" s="31"/>
      <c r="R28" s="205"/>
    </row>
    <row r="29" spans="1:18" s="199" customFormat="1" ht="16.350000000000001" customHeight="1" thickBot="1" x14ac:dyDescent="0.3">
      <c r="A29" s="33" t="s">
        <v>183</v>
      </c>
      <c r="B29" s="29"/>
      <c r="C29" s="29"/>
      <c r="D29" s="206">
        <f>SUM(D24:D27)</f>
        <v>322498713</v>
      </c>
      <c r="E29" s="207"/>
      <c r="F29" s="206">
        <f>SUM(F24:F27)</f>
        <v>665525655</v>
      </c>
      <c r="G29" s="197"/>
      <c r="H29" s="206">
        <f>SUM(H24:H27)</f>
        <v>-21000000</v>
      </c>
      <c r="I29" s="197"/>
      <c r="J29" s="206">
        <f>SUM(J24:J27)</f>
        <v>32250000</v>
      </c>
      <c r="K29" s="197"/>
      <c r="L29" s="206">
        <f>SUM(L24:L27)</f>
        <v>234526400.69999999</v>
      </c>
      <c r="M29" s="197"/>
      <c r="N29" s="206">
        <f>SUM(N24:N27)</f>
        <v>-3280910</v>
      </c>
      <c r="O29" s="197"/>
      <c r="P29" s="206">
        <f>SUM(P24:P27)</f>
        <v>-3280910</v>
      </c>
      <c r="Q29" s="197"/>
      <c r="R29" s="206">
        <f>SUM(R24:R27)</f>
        <v>1230519858.7</v>
      </c>
    </row>
    <row r="30" spans="1:18" s="12" customFormat="1" ht="18" customHeight="1" thickTop="1" x14ac:dyDescent="0.25">
      <c r="A30" s="19"/>
      <c r="B30" s="19"/>
      <c r="C30" s="18"/>
      <c r="D30" s="24"/>
      <c r="E30" s="22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</row>
    <row r="31" spans="1:18" s="12" customFormat="1" ht="18" customHeight="1" x14ac:dyDescent="0.25">
      <c r="A31" s="19"/>
      <c r="B31" s="19"/>
      <c r="C31" s="18"/>
      <c r="D31" s="24"/>
      <c r="E31" s="22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</row>
    <row r="32" spans="1:18" s="12" customFormat="1" ht="18" customHeight="1" x14ac:dyDescent="0.25">
      <c r="A32" s="19"/>
      <c r="B32" s="19"/>
      <c r="C32" s="18"/>
      <c r="D32" s="24"/>
      <c r="E32" s="22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</row>
    <row r="33" spans="1:18" s="111" customFormat="1" ht="22.35" customHeight="1" x14ac:dyDescent="0.25">
      <c r="A33" s="140" t="s">
        <v>103</v>
      </c>
      <c r="B33" s="140"/>
      <c r="C33" s="131"/>
      <c r="D33" s="96"/>
      <c r="E33" s="154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</row>
  </sheetData>
  <mergeCells count="4">
    <mergeCell ref="D7:H7"/>
    <mergeCell ref="D6:R6"/>
    <mergeCell ref="J7:L7"/>
    <mergeCell ref="N7:P7"/>
  </mergeCells>
  <pageMargins left="0.4" right="0.4" top="0.5" bottom="0.6" header="0.49" footer="0.4"/>
  <pageSetup paperSize="9" firstPageNumber="8" orientation="landscape" useFirstPageNumber="1" horizontalDpi="1200" verticalDpi="1200" r:id="rId1"/>
  <headerFooter>
    <oddFooter>&amp;R&amp;"Arial,Regular"&amp;10&amp;P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01"/>
  <sheetViews>
    <sheetView tabSelected="1" topLeftCell="A42" zoomScale="115" zoomScaleNormal="115" zoomScaleSheetLayoutView="100" workbookViewId="0">
      <selection activeCell="E55" sqref="E55"/>
    </sheetView>
  </sheetViews>
  <sheetFormatPr defaultColWidth="0.5703125" defaultRowHeight="16.5" customHeight="1" x14ac:dyDescent="0.25"/>
  <cols>
    <col min="1" max="4" width="1.42578125" style="111" customWidth="1"/>
    <col min="5" max="5" width="31.140625" style="111" customWidth="1"/>
    <col min="6" max="6" width="4.42578125" style="126" customWidth="1"/>
    <col min="7" max="7" width="0.5703125" style="111" customWidth="1"/>
    <col min="8" max="8" width="11.5703125" style="127" customWidth="1"/>
    <col min="9" max="9" width="0.5703125" style="127" customWidth="1"/>
    <col min="10" max="10" width="12.42578125" style="111" bestFit="1" customWidth="1"/>
    <col min="11" max="11" width="0.5703125" style="111" customWidth="1"/>
    <col min="12" max="12" width="11.5703125" style="111" customWidth="1"/>
    <col min="13" max="13" width="0.5703125" style="111" customWidth="1"/>
    <col min="14" max="14" width="12.42578125" style="111" bestFit="1" customWidth="1"/>
    <col min="15" max="75" width="11.5703125" style="109" customWidth="1"/>
    <col min="76" max="376" width="2.5703125" style="109" customWidth="1"/>
    <col min="377" max="16384" width="0.5703125" style="109"/>
  </cols>
  <sheetData>
    <row r="1" spans="1:14" ht="16.5" customHeight="1" x14ac:dyDescent="0.25">
      <c r="A1" s="125" t="s">
        <v>82</v>
      </c>
      <c r="B1" s="125"/>
      <c r="C1" s="125"/>
      <c r="D1" s="125"/>
      <c r="E1" s="125"/>
    </row>
    <row r="2" spans="1:14" ht="16.5" customHeight="1" x14ac:dyDescent="0.25">
      <c r="A2" s="128" t="s">
        <v>50</v>
      </c>
      <c r="B2" s="125"/>
      <c r="C2" s="125"/>
      <c r="D2" s="125"/>
      <c r="E2" s="125"/>
    </row>
    <row r="3" spans="1:14" ht="16.5" customHeight="1" x14ac:dyDescent="0.25">
      <c r="A3" s="129" t="str">
        <f>EQ_Comp8!A3</f>
        <v>For the six-month period ended 30 June 2023</v>
      </c>
      <c r="B3" s="130"/>
      <c r="C3" s="130"/>
      <c r="D3" s="129"/>
      <c r="E3" s="129"/>
      <c r="F3" s="131"/>
      <c r="G3" s="132"/>
      <c r="H3" s="133"/>
      <c r="I3" s="133"/>
      <c r="J3" s="132"/>
      <c r="K3" s="132"/>
      <c r="L3" s="132"/>
      <c r="M3" s="132"/>
      <c r="N3" s="132"/>
    </row>
    <row r="4" spans="1:14" ht="16.5" customHeight="1" x14ac:dyDescent="0.25">
      <c r="A4" s="128"/>
      <c r="B4" s="128"/>
      <c r="C4" s="128"/>
      <c r="D4" s="125"/>
      <c r="E4" s="125"/>
    </row>
    <row r="5" spans="1:14" ht="16.5" customHeight="1" x14ac:dyDescent="0.25">
      <c r="A5" s="128"/>
      <c r="B5" s="128"/>
      <c r="C5" s="128"/>
      <c r="D5" s="125"/>
      <c r="E5" s="125"/>
    </row>
    <row r="6" spans="1:14" s="1" customFormat="1" ht="15.95" customHeight="1" x14ac:dyDescent="0.25">
      <c r="A6" s="8"/>
      <c r="B6" s="8"/>
      <c r="C6" s="8"/>
      <c r="D6" s="8"/>
      <c r="E6" s="8"/>
      <c r="F6" s="9"/>
      <c r="G6" s="8"/>
      <c r="H6" s="249" t="s">
        <v>1</v>
      </c>
      <c r="I6" s="249"/>
      <c r="J6" s="249"/>
      <c r="K6" s="8"/>
      <c r="L6" s="250" t="s">
        <v>2</v>
      </c>
      <c r="M6" s="250"/>
      <c r="N6" s="250"/>
    </row>
    <row r="7" spans="1:14" s="1" customFormat="1" ht="15.95" customHeight="1" x14ac:dyDescent="0.25">
      <c r="A7" s="8"/>
      <c r="B7" s="8"/>
      <c r="C7" s="8"/>
      <c r="D7" s="8"/>
      <c r="E7" s="8"/>
      <c r="F7" s="195"/>
      <c r="G7" s="8"/>
      <c r="H7" s="248" t="s">
        <v>65</v>
      </c>
      <c r="I7" s="248"/>
      <c r="J7" s="248"/>
      <c r="K7" s="51"/>
      <c r="L7" s="248" t="s">
        <v>65</v>
      </c>
      <c r="M7" s="248"/>
      <c r="N7" s="248"/>
    </row>
    <row r="8" spans="1:14" s="1" customFormat="1" ht="15.95" customHeight="1" x14ac:dyDescent="0.25">
      <c r="A8" s="8"/>
      <c r="B8" s="8"/>
      <c r="C8" s="8"/>
      <c r="D8" s="8"/>
      <c r="E8" s="8"/>
      <c r="F8" s="195"/>
      <c r="G8" s="8"/>
      <c r="H8" s="54" t="s">
        <v>67</v>
      </c>
      <c r="I8" s="54"/>
      <c r="J8" s="54" t="s">
        <v>67</v>
      </c>
      <c r="K8" s="54"/>
      <c r="L8" s="54" t="s">
        <v>67</v>
      </c>
      <c r="M8" s="54"/>
      <c r="N8" s="54" t="s">
        <v>67</v>
      </c>
    </row>
    <row r="9" spans="1:14" s="1" customFormat="1" ht="15.95" customHeight="1" x14ac:dyDescent="0.25">
      <c r="A9" s="8"/>
      <c r="B9" s="8"/>
      <c r="C9" s="8"/>
      <c r="D9" s="8"/>
      <c r="E9" s="8" t="s">
        <v>51</v>
      </c>
      <c r="F9" s="195"/>
      <c r="G9" s="8"/>
      <c r="H9" s="55" t="s">
        <v>168</v>
      </c>
      <c r="I9" s="56"/>
      <c r="J9" s="55" t="s">
        <v>152</v>
      </c>
      <c r="K9" s="56"/>
      <c r="L9" s="55" t="s">
        <v>168</v>
      </c>
      <c r="M9" s="56"/>
      <c r="N9" s="55" t="s">
        <v>152</v>
      </c>
    </row>
    <row r="10" spans="1:14" s="1" customFormat="1" ht="15.95" customHeight="1" x14ac:dyDescent="0.25">
      <c r="A10" s="8"/>
      <c r="B10" s="8"/>
      <c r="C10" s="8"/>
      <c r="D10" s="8"/>
      <c r="E10" s="8"/>
      <c r="F10" s="57" t="s">
        <v>163</v>
      </c>
      <c r="G10" s="8"/>
      <c r="H10" s="58" t="s">
        <v>5</v>
      </c>
      <c r="I10" s="54"/>
      <c r="J10" s="58" t="s">
        <v>5</v>
      </c>
      <c r="K10" s="54"/>
      <c r="L10" s="58" t="s">
        <v>5</v>
      </c>
      <c r="M10" s="54"/>
      <c r="N10" s="58" t="s">
        <v>5</v>
      </c>
    </row>
    <row r="11" spans="1:14" s="1" customFormat="1" ht="15.95" customHeight="1" x14ac:dyDescent="0.25">
      <c r="A11" s="51" t="s">
        <v>52</v>
      </c>
      <c r="B11" s="8"/>
      <c r="C11" s="8"/>
      <c r="D11" s="8"/>
      <c r="E11" s="8"/>
      <c r="F11" s="195"/>
      <c r="G11" s="59"/>
      <c r="H11" s="223"/>
      <c r="I11" s="52"/>
      <c r="J11" s="52"/>
      <c r="K11" s="8"/>
      <c r="L11" s="228"/>
      <c r="M11" s="8"/>
      <c r="N11" s="8"/>
    </row>
    <row r="12" spans="1:14" s="1" customFormat="1" ht="15.95" customHeight="1" x14ac:dyDescent="0.2">
      <c r="A12" s="53" t="s">
        <v>116</v>
      </c>
      <c r="B12" s="8"/>
      <c r="C12" s="8"/>
      <c r="D12" s="8"/>
      <c r="E12" s="8"/>
      <c r="F12" s="195"/>
      <c r="G12" s="59"/>
      <c r="H12" s="224">
        <v>176797690</v>
      </c>
      <c r="I12" s="5"/>
      <c r="J12" s="4">
        <v>65615521</v>
      </c>
      <c r="K12" s="60"/>
      <c r="L12" s="224">
        <v>176292617</v>
      </c>
      <c r="M12" s="4"/>
      <c r="N12" s="4">
        <v>65914926</v>
      </c>
    </row>
    <row r="13" spans="1:14" s="1" customFormat="1" ht="15.95" customHeight="1" x14ac:dyDescent="0.2">
      <c r="A13" s="8" t="s">
        <v>53</v>
      </c>
      <c r="B13" s="8"/>
      <c r="C13" s="51"/>
      <c r="D13" s="51"/>
      <c r="E13" s="51"/>
      <c r="F13" s="9"/>
      <c r="G13" s="8"/>
      <c r="H13" s="224"/>
      <c r="I13" s="4"/>
      <c r="J13" s="61"/>
      <c r="K13" s="2"/>
      <c r="L13" s="229"/>
      <c r="M13" s="62"/>
      <c r="N13" s="61"/>
    </row>
    <row r="14" spans="1:14" s="1" customFormat="1" ht="15.95" customHeight="1" x14ac:dyDescent="0.25">
      <c r="A14" s="8"/>
      <c r="B14" s="8" t="s">
        <v>97</v>
      </c>
      <c r="C14" s="51"/>
      <c r="D14" s="51"/>
      <c r="E14" s="51"/>
      <c r="F14" s="9">
        <v>10</v>
      </c>
      <c r="G14" s="8"/>
      <c r="H14" s="224">
        <v>35322698</v>
      </c>
      <c r="I14" s="4"/>
      <c r="J14" s="4">
        <v>35182963</v>
      </c>
      <c r="K14" s="2"/>
      <c r="L14" s="225">
        <v>35252255</v>
      </c>
      <c r="M14" s="2"/>
      <c r="N14" s="4">
        <v>35169311</v>
      </c>
    </row>
    <row r="15" spans="1:14" s="1" customFormat="1" ht="15.95" customHeight="1" x14ac:dyDescent="0.25">
      <c r="A15" s="8"/>
      <c r="B15" s="8" t="s">
        <v>131</v>
      </c>
      <c r="C15" s="51"/>
      <c r="D15" s="51"/>
      <c r="E15" s="51"/>
      <c r="F15" s="9"/>
      <c r="G15" s="8"/>
      <c r="H15" s="224">
        <v>3027442</v>
      </c>
      <c r="I15" s="4"/>
      <c r="J15" s="4">
        <v>3066603</v>
      </c>
      <c r="K15" s="2"/>
      <c r="L15" s="225">
        <v>2927722</v>
      </c>
      <c r="M15" s="2"/>
      <c r="N15" s="4">
        <v>2972357</v>
      </c>
    </row>
    <row r="16" spans="1:14" s="1" customFormat="1" ht="15.95" customHeight="1" x14ac:dyDescent="0.25">
      <c r="A16" s="8"/>
      <c r="B16" s="8" t="s">
        <v>96</v>
      </c>
      <c r="C16" s="51"/>
      <c r="D16" s="51"/>
      <c r="E16" s="51"/>
      <c r="F16" s="9"/>
      <c r="G16" s="8"/>
      <c r="H16" s="224">
        <v>291308</v>
      </c>
      <c r="I16" s="4"/>
      <c r="J16" s="4">
        <v>857906</v>
      </c>
      <c r="K16" s="4"/>
      <c r="L16" s="225">
        <v>274532</v>
      </c>
      <c r="M16" s="2"/>
      <c r="N16" s="4">
        <v>857906</v>
      </c>
    </row>
    <row r="17" spans="1:14" s="1" customFormat="1" ht="15.95" customHeight="1" x14ac:dyDescent="0.25">
      <c r="A17" s="8"/>
      <c r="B17" s="8" t="s">
        <v>178</v>
      </c>
      <c r="C17" s="51"/>
      <c r="D17" s="51"/>
      <c r="E17" s="51"/>
      <c r="F17" s="9"/>
      <c r="G17" s="8"/>
      <c r="H17" s="224">
        <v>177355</v>
      </c>
      <c r="I17" s="4"/>
      <c r="J17" s="4">
        <v>512542</v>
      </c>
      <c r="K17" s="4"/>
      <c r="L17" s="225">
        <v>177355</v>
      </c>
      <c r="M17" s="2"/>
      <c r="N17" s="4">
        <v>512542</v>
      </c>
    </row>
    <row r="18" spans="1:14" s="1" customFormat="1" ht="15.95" customHeight="1" x14ac:dyDescent="0.25">
      <c r="A18" s="8"/>
      <c r="B18" s="8" t="s">
        <v>167</v>
      </c>
      <c r="C18" s="51"/>
      <c r="D18" s="51"/>
      <c r="E18" s="51"/>
      <c r="F18" s="9"/>
      <c r="G18" s="8"/>
      <c r="H18" s="225">
        <v>-1270497</v>
      </c>
      <c r="I18" s="4"/>
      <c r="J18" s="4">
        <v>-196620</v>
      </c>
      <c r="K18" s="2"/>
      <c r="L18" s="225">
        <v>-1270497</v>
      </c>
      <c r="M18" s="2"/>
      <c r="N18" s="4">
        <v>-196620</v>
      </c>
    </row>
    <row r="19" spans="1:14" s="1" customFormat="1" ht="15.95" customHeight="1" x14ac:dyDescent="0.25">
      <c r="A19" s="8"/>
      <c r="B19" s="8" t="s">
        <v>186</v>
      </c>
      <c r="C19" s="51"/>
      <c r="D19" s="51"/>
      <c r="E19" s="51"/>
      <c r="F19" s="9"/>
      <c r="G19" s="8"/>
      <c r="H19" s="225">
        <v>96858</v>
      </c>
      <c r="I19" s="4"/>
      <c r="J19" s="4">
        <v>279096</v>
      </c>
      <c r="K19" s="2"/>
      <c r="L19" s="225">
        <v>96858</v>
      </c>
      <c r="M19" s="2"/>
      <c r="N19" s="4">
        <v>279096</v>
      </c>
    </row>
    <row r="20" spans="1:14" s="1" customFormat="1" ht="15.95" customHeight="1" x14ac:dyDescent="0.25">
      <c r="A20" s="8"/>
      <c r="B20" s="8" t="s">
        <v>197</v>
      </c>
      <c r="C20" s="51"/>
      <c r="D20" s="51"/>
      <c r="E20" s="51"/>
      <c r="F20" s="63"/>
      <c r="G20" s="8"/>
      <c r="H20" s="224">
        <v>-236662</v>
      </c>
      <c r="I20" s="4"/>
      <c r="J20" s="4">
        <v>-2430757.73</v>
      </c>
      <c r="K20" s="2"/>
      <c r="L20" s="224">
        <v>-236662</v>
      </c>
      <c r="M20" s="4"/>
      <c r="N20" s="4">
        <v>-2430757.73</v>
      </c>
    </row>
    <row r="21" spans="1:14" s="1" customFormat="1" ht="15.95" customHeight="1" x14ac:dyDescent="0.25">
      <c r="A21" s="8"/>
      <c r="B21" s="8" t="s">
        <v>194</v>
      </c>
      <c r="C21" s="51"/>
      <c r="D21" s="51"/>
      <c r="E21" s="51"/>
      <c r="F21" s="63"/>
      <c r="G21" s="8"/>
      <c r="H21" s="224">
        <v>58823250</v>
      </c>
      <c r="I21" s="4"/>
      <c r="J21" s="4">
        <v>33534684</v>
      </c>
      <c r="K21" s="2"/>
      <c r="L21" s="224">
        <v>58823250</v>
      </c>
      <c r="M21" s="2"/>
      <c r="N21" s="2">
        <v>33534684</v>
      </c>
    </row>
    <row r="22" spans="1:14" s="1" customFormat="1" ht="15.95" customHeight="1" x14ac:dyDescent="0.25">
      <c r="A22" s="8"/>
      <c r="B22" s="8" t="s">
        <v>24</v>
      </c>
      <c r="C22" s="51"/>
      <c r="D22" s="51"/>
      <c r="E22" s="51"/>
      <c r="F22" s="63"/>
      <c r="G22" s="8"/>
      <c r="H22" s="224">
        <v>2540769</v>
      </c>
      <c r="I22" s="4"/>
      <c r="J22" s="4">
        <v>2083472</v>
      </c>
      <c r="K22" s="2"/>
      <c r="L22" s="224">
        <v>2540769</v>
      </c>
      <c r="M22" s="2"/>
      <c r="N22" s="2">
        <v>2083472</v>
      </c>
    </row>
    <row r="23" spans="1:14" s="1" customFormat="1" ht="15.95" customHeight="1" x14ac:dyDescent="0.25">
      <c r="A23" s="8"/>
      <c r="B23" s="8" t="s">
        <v>54</v>
      </c>
      <c r="C23" s="51"/>
      <c r="D23" s="51"/>
      <c r="E23" s="51"/>
      <c r="F23" s="9"/>
      <c r="G23" s="8"/>
      <c r="H23" s="224">
        <v>-380634</v>
      </c>
      <c r="I23" s="4"/>
      <c r="J23" s="2">
        <v>-66891</v>
      </c>
      <c r="K23" s="2"/>
      <c r="L23" s="225">
        <v>-497863</v>
      </c>
      <c r="M23" s="2"/>
      <c r="N23" s="4">
        <v>-62503</v>
      </c>
    </row>
    <row r="24" spans="1:14" s="1" customFormat="1" ht="15.95" customHeight="1" x14ac:dyDescent="0.25">
      <c r="A24" s="8"/>
      <c r="B24" s="11" t="s">
        <v>39</v>
      </c>
      <c r="C24" s="51"/>
      <c r="D24" s="51"/>
      <c r="E24" s="51"/>
      <c r="F24" s="9"/>
      <c r="G24" s="8"/>
      <c r="H24" s="226">
        <v>1720762</v>
      </c>
      <c r="I24" s="4"/>
      <c r="J24" s="64">
        <v>1246081</v>
      </c>
      <c r="K24" s="2"/>
      <c r="L24" s="230">
        <v>1720718</v>
      </c>
      <c r="M24" s="2"/>
      <c r="N24" s="3">
        <v>1157030</v>
      </c>
    </row>
    <row r="25" spans="1:14" s="1" customFormat="1" ht="8.1" customHeight="1" x14ac:dyDescent="0.25">
      <c r="A25" s="8"/>
      <c r="B25" s="8"/>
      <c r="C25" s="51"/>
      <c r="D25" s="51"/>
      <c r="E25" s="51"/>
      <c r="F25" s="63"/>
      <c r="G25" s="8"/>
      <c r="H25" s="224"/>
      <c r="I25" s="4"/>
      <c r="J25" s="4"/>
      <c r="K25" s="4"/>
      <c r="L25" s="224"/>
      <c r="M25" s="4"/>
      <c r="N25" s="4"/>
    </row>
    <row r="26" spans="1:14" s="1" customFormat="1" ht="15.95" customHeight="1" x14ac:dyDescent="0.25">
      <c r="A26" s="8"/>
      <c r="B26" s="8"/>
      <c r="C26" s="51"/>
      <c r="D26" s="51"/>
      <c r="E26" s="51"/>
      <c r="F26" s="63"/>
      <c r="G26" s="8"/>
      <c r="H26" s="224">
        <f>SUM(H12:H24)</f>
        <v>276910339</v>
      </c>
      <c r="I26" s="4"/>
      <c r="J26" s="4">
        <f>SUM(J12:J24)</f>
        <v>139684599.26999998</v>
      </c>
      <c r="K26" s="4"/>
      <c r="L26" s="224">
        <f>SUM(L12:L24)</f>
        <v>276101054</v>
      </c>
      <c r="M26" s="4"/>
      <c r="N26" s="4">
        <f>SUM(N12:N24)</f>
        <v>139791443.26999998</v>
      </c>
    </row>
    <row r="27" spans="1:14" s="1" customFormat="1" ht="15.95" customHeight="1" x14ac:dyDescent="0.25">
      <c r="A27" s="51" t="s">
        <v>55</v>
      </c>
      <c r="B27" s="8"/>
      <c r="C27" s="51"/>
      <c r="D27" s="51"/>
      <c r="E27" s="51"/>
      <c r="F27" s="63"/>
      <c r="G27" s="8"/>
      <c r="H27" s="224"/>
      <c r="I27" s="4"/>
      <c r="J27" s="4"/>
      <c r="K27" s="4"/>
      <c r="L27" s="224"/>
      <c r="M27" s="4"/>
      <c r="N27" s="4"/>
    </row>
    <row r="28" spans="1:14" s="1" customFormat="1" ht="15.95" customHeight="1" x14ac:dyDescent="0.25">
      <c r="A28" s="8" t="s">
        <v>56</v>
      </c>
      <c r="B28" s="8"/>
      <c r="C28" s="51"/>
      <c r="D28" s="51"/>
      <c r="E28" s="51"/>
      <c r="F28" s="63"/>
      <c r="G28" s="8"/>
      <c r="H28" s="223"/>
      <c r="I28" s="52"/>
      <c r="J28" s="52"/>
      <c r="K28" s="8"/>
      <c r="L28" s="228"/>
      <c r="M28" s="8"/>
      <c r="N28" s="8"/>
    </row>
    <row r="29" spans="1:14" s="1" customFormat="1" ht="15.95" customHeight="1" x14ac:dyDescent="0.25">
      <c r="A29" s="8"/>
      <c r="B29" s="8" t="s">
        <v>73</v>
      </c>
      <c r="C29" s="51"/>
      <c r="D29" s="51"/>
      <c r="E29" s="51"/>
      <c r="F29" s="63"/>
      <c r="G29" s="8"/>
      <c r="H29" s="224">
        <v>-162331416</v>
      </c>
      <c r="I29" s="4"/>
      <c r="J29" s="2">
        <v>63474945</v>
      </c>
      <c r="K29" s="2"/>
      <c r="L29" s="225">
        <v>-162869405</v>
      </c>
      <c r="M29" s="2"/>
      <c r="N29" s="2">
        <v>60937591</v>
      </c>
    </row>
    <row r="30" spans="1:14" s="1" customFormat="1" ht="15.95" customHeight="1" x14ac:dyDescent="0.25">
      <c r="A30" s="8"/>
      <c r="B30" s="8" t="s">
        <v>10</v>
      </c>
      <c r="C30" s="51"/>
      <c r="D30" s="51"/>
      <c r="E30" s="51"/>
      <c r="F30" s="63"/>
      <c r="G30" s="8"/>
      <c r="H30" s="224">
        <v>-95683387</v>
      </c>
      <c r="I30" s="4"/>
      <c r="J30" s="2">
        <v>6695716</v>
      </c>
      <c r="K30" s="2"/>
      <c r="L30" s="225">
        <v>-95682976</v>
      </c>
      <c r="M30" s="2"/>
      <c r="N30" s="2">
        <v>7382939</v>
      </c>
    </row>
    <row r="31" spans="1:14" s="1" customFormat="1" ht="15.95" customHeight="1" x14ac:dyDescent="0.25">
      <c r="A31" s="8"/>
      <c r="B31" s="65" t="s">
        <v>11</v>
      </c>
      <c r="C31" s="51"/>
      <c r="D31" s="51"/>
      <c r="E31" s="51"/>
      <c r="F31" s="63"/>
      <c r="G31" s="8"/>
      <c r="H31" s="224">
        <v>-5696536</v>
      </c>
      <c r="I31" s="4"/>
      <c r="J31" s="2">
        <v>-6347461</v>
      </c>
      <c r="K31" s="2"/>
      <c r="L31" s="225">
        <v>-5797622</v>
      </c>
      <c r="M31" s="2"/>
      <c r="N31" s="2">
        <v>-6310375</v>
      </c>
    </row>
    <row r="32" spans="1:14" s="1" customFormat="1" ht="15.95" customHeight="1" x14ac:dyDescent="0.25">
      <c r="A32" s="65" t="s">
        <v>57</v>
      </c>
      <c r="B32" s="8"/>
      <c r="C32" s="51"/>
      <c r="D32" s="51"/>
      <c r="E32" s="51"/>
      <c r="F32" s="63"/>
      <c r="G32" s="8"/>
      <c r="H32" s="224"/>
      <c r="I32" s="4"/>
      <c r="J32" s="2"/>
      <c r="K32" s="2"/>
      <c r="L32" s="225"/>
      <c r="M32" s="2"/>
      <c r="N32" s="2"/>
    </row>
    <row r="33" spans="1:14" s="1" customFormat="1" ht="15.95" customHeight="1" x14ac:dyDescent="0.25">
      <c r="A33" s="8"/>
      <c r="B33" s="65" t="s">
        <v>20</v>
      </c>
      <c r="C33" s="51"/>
      <c r="D33" s="51"/>
      <c r="E33" s="51"/>
      <c r="F33" s="63"/>
      <c r="G33" s="8"/>
      <c r="H33" s="224">
        <v>139645252</v>
      </c>
      <c r="I33" s="4"/>
      <c r="J33" s="2">
        <v>141018846</v>
      </c>
      <c r="K33" s="2"/>
      <c r="L33" s="225">
        <v>138989934</v>
      </c>
      <c r="M33" s="2"/>
      <c r="N33" s="2">
        <v>141785895</v>
      </c>
    </row>
    <row r="34" spans="1:14" s="1" customFormat="1" ht="15.95" customHeight="1" x14ac:dyDescent="0.25">
      <c r="A34" s="8"/>
      <c r="B34" s="8" t="s">
        <v>98</v>
      </c>
      <c r="C34" s="51"/>
      <c r="D34" s="51"/>
      <c r="E34" s="51"/>
      <c r="F34" s="63"/>
      <c r="G34" s="8"/>
      <c r="H34" s="224">
        <v>-2764526</v>
      </c>
      <c r="I34" s="4"/>
      <c r="J34" s="2">
        <v>17674892</v>
      </c>
      <c r="K34" s="2"/>
      <c r="L34" s="225">
        <v>-2764526</v>
      </c>
      <c r="M34" s="2"/>
      <c r="N34" s="2">
        <v>17674892</v>
      </c>
    </row>
    <row r="35" spans="1:14" s="1" customFormat="1" ht="15.95" customHeight="1" x14ac:dyDescent="0.25">
      <c r="A35" s="8"/>
      <c r="B35" s="11" t="s">
        <v>21</v>
      </c>
      <c r="C35" s="51"/>
      <c r="D35" s="51"/>
      <c r="E35" s="51"/>
      <c r="F35" s="63"/>
      <c r="G35" s="8"/>
      <c r="H35" s="224">
        <v>-1655102</v>
      </c>
      <c r="I35" s="4"/>
      <c r="J35" s="2">
        <v>385743</v>
      </c>
      <c r="K35" s="2"/>
      <c r="L35" s="225">
        <v>-1630536</v>
      </c>
      <c r="M35" s="2"/>
      <c r="N35" s="2">
        <v>387269</v>
      </c>
    </row>
    <row r="36" spans="1:14" s="1" customFormat="1" ht="15.95" customHeight="1" x14ac:dyDescent="0.25">
      <c r="A36" s="8"/>
      <c r="B36" s="11" t="s">
        <v>132</v>
      </c>
      <c r="C36" s="51"/>
      <c r="D36" s="51"/>
      <c r="E36" s="51"/>
      <c r="F36" s="66"/>
      <c r="G36" s="8"/>
      <c r="H36" s="226">
        <v>-428400</v>
      </c>
      <c r="I36" s="4"/>
      <c r="J36" s="64">
        <v>-578500</v>
      </c>
      <c r="K36" s="2"/>
      <c r="L36" s="231">
        <v>-428400</v>
      </c>
      <c r="M36" s="2"/>
      <c r="N36" s="64">
        <v>-578500</v>
      </c>
    </row>
    <row r="37" spans="1:14" s="1" customFormat="1" ht="8.1" customHeight="1" x14ac:dyDescent="0.25">
      <c r="A37" s="8"/>
      <c r="B37" s="8"/>
      <c r="C37" s="51"/>
      <c r="D37" s="51"/>
      <c r="E37" s="51"/>
      <c r="F37" s="63"/>
      <c r="G37" s="8"/>
      <c r="H37" s="224"/>
      <c r="I37" s="4"/>
      <c r="J37" s="4"/>
      <c r="K37" s="4"/>
      <c r="L37" s="224"/>
      <c r="M37" s="4"/>
      <c r="N37" s="4"/>
    </row>
    <row r="38" spans="1:14" s="1" customFormat="1" ht="15.95" customHeight="1" x14ac:dyDescent="0.25">
      <c r="A38" s="51" t="s">
        <v>144</v>
      </c>
      <c r="B38" s="8"/>
      <c r="C38" s="8"/>
      <c r="D38" s="8"/>
      <c r="E38" s="8"/>
      <c r="F38" s="63"/>
      <c r="G38" s="8"/>
      <c r="H38" s="224">
        <f>SUM(H26:H36)</f>
        <v>147996224</v>
      </c>
      <c r="I38" s="4"/>
      <c r="J38" s="4">
        <f>SUM(J26:J36)</f>
        <v>362008780.26999998</v>
      </c>
      <c r="K38" s="4"/>
      <c r="L38" s="224">
        <f>SUM(L26:L36)</f>
        <v>145917523</v>
      </c>
      <c r="M38" s="4"/>
      <c r="N38" s="4">
        <f>SUM(N26:N36)</f>
        <v>361071154.26999998</v>
      </c>
    </row>
    <row r="39" spans="1:14" s="1" customFormat="1" ht="15.95" customHeight="1" x14ac:dyDescent="0.25">
      <c r="A39" s="11" t="s">
        <v>58</v>
      </c>
      <c r="B39" s="8"/>
      <c r="C39" s="51"/>
      <c r="D39" s="51"/>
      <c r="E39" s="51"/>
      <c r="F39" s="63"/>
      <c r="G39" s="8"/>
      <c r="H39" s="226">
        <v>-9566108</v>
      </c>
      <c r="I39" s="4"/>
      <c r="J39" s="3">
        <v>-17017212</v>
      </c>
      <c r="K39" s="2"/>
      <c r="L39" s="230">
        <v>-9546910</v>
      </c>
      <c r="M39" s="2"/>
      <c r="N39" s="3">
        <v>-17008418</v>
      </c>
    </row>
    <row r="40" spans="1:14" s="1" customFormat="1" ht="8.1" customHeight="1" x14ac:dyDescent="0.25">
      <c r="A40" s="8"/>
      <c r="B40" s="8"/>
      <c r="C40" s="51"/>
      <c r="D40" s="51"/>
      <c r="E40" s="51"/>
      <c r="F40" s="63"/>
      <c r="G40" s="8"/>
      <c r="H40" s="224"/>
      <c r="I40" s="4"/>
      <c r="J40" s="4"/>
      <c r="K40" s="4"/>
      <c r="L40" s="224"/>
      <c r="M40" s="4"/>
      <c r="N40" s="4"/>
    </row>
    <row r="41" spans="1:14" s="1" customFormat="1" ht="15.95" customHeight="1" x14ac:dyDescent="0.25">
      <c r="A41" s="53" t="s">
        <v>166</v>
      </c>
      <c r="B41" s="51"/>
      <c r="C41" s="51"/>
      <c r="D41" s="51"/>
      <c r="E41" s="51"/>
      <c r="F41" s="63"/>
      <c r="G41" s="8"/>
      <c r="H41" s="226">
        <f>SUM(H38:H39)</f>
        <v>138430116</v>
      </c>
      <c r="I41" s="4"/>
      <c r="J41" s="3">
        <f>SUM(J38:J39)</f>
        <v>344991568.26999998</v>
      </c>
      <c r="K41" s="4"/>
      <c r="L41" s="226">
        <f>SUM(L38:L39)</f>
        <v>136370613</v>
      </c>
      <c r="M41" s="4"/>
      <c r="N41" s="3">
        <f>SUM(N38:N39)</f>
        <v>344062736.26999998</v>
      </c>
    </row>
    <row r="42" spans="1:14" s="1" customFormat="1" ht="15.95" customHeight="1" x14ac:dyDescent="0.25">
      <c r="A42" s="11"/>
      <c r="B42" s="8"/>
      <c r="C42" s="51"/>
      <c r="D42" s="51"/>
      <c r="E42" s="51"/>
      <c r="F42" s="63"/>
      <c r="G42" s="8"/>
      <c r="H42" s="224"/>
      <c r="I42" s="4"/>
      <c r="J42" s="4"/>
      <c r="K42" s="4"/>
      <c r="L42" s="224"/>
      <c r="M42" s="4"/>
      <c r="N42" s="4"/>
    </row>
    <row r="43" spans="1:14" s="1" customFormat="1" ht="15.95" customHeight="1" x14ac:dyDescent="0.25">
      <c r="A43" s="67" t="s">
        <v>59</v>
      </c>
      <c r="B43" s="51"/>
      <c r="C43" s="51"/>
      <c r="D43" s="51"/>
      <c r="E43" s="51"/>
      <c r="F43" s="9"/>
      <c r="G43" s="8"/>
      <c r="H43" s="224"/>
      <c r="I43" s="4"/>
      <c r="J43" s="4"/>
      <c r="K43" s="4"/>
      <c r="L43" s="224"/>
      <c r="M43" s="4"/>
      <c r="N43" s="4"/>
    </row>
    <row r="44" spans="1:14" s="1" customFormat="1" ht="15.95" customHeight="1" x14ac:dyDescent="0.25">
      <c r="A44" s="65" t="s">
        <v>159</v>
      </c>
      <c r="B44" s="51"/>
      <c r="C44" s="51"/>
      <c r="D44" s="51"/>
      <c r="E44" s="51"/>
      <c r="F44" s="9"/>
      <c r="G44" s="8"/>
      <c r="H44" s="224"/>
      <c r="I44" s="4"/>
      <c r="J44" s="4"/>
      <c r="K44" s="4"/>
      <c r="L44" s="224"/>
      <c r="M44" s="4"/>
      <c r="N44" s="4"/>
    </row>
    <row r="45" spans="1:14" s="1" customFormat="1" ht="15.95" customHeight="1" x14ac:dyDescent="0.25">
      <c r="A45" s="65"/>
      <c r="B45" s="8" t="s">
        <v>160</v>
      </c>
      <c r="C45" s="8"/>
      <c r="D45" s="8"/>
      <c r="E45" s="8"/>
      <c r="F45" s="9"/>
      <c r="G45" s="8"/>
      <c r="H45" s="227">
        <v>-147890217</v>
      </c>
      <c r="I45" s="5"/>
      <c r="J45" s="2">
        <v>-85757252</v>
      </c>
      <c r="K45" s="2"/>
      <c r="L45" s="225">
        <v>-147890217</v>
      </c>
      <c r="M45" s="2"/>
      <c r="N45" s="2">
        <v>-85133417</v>
      </c>
    </row>
    <row r="46" spans="1:14" s="1" customFormat="1" ht="15.95" customHeight="1" x14ac:dyDescent="0.25">
      <c r="A46" s="65" t="s">
        <v>113</v>
      </c>
      <c r="B46" s="51"/>
      <c r="C46" s="51"/>
      <c r="D46" s="51"/>
      <c r="E46" s="51"/>
      <c r="F46" s="63"/>
      <c r="G46" s="8"/>
      <c r="H46" s="224">
        <v>-88850</v>
      </c>
      <c r="I46" s="4"/>
      <c r="J46" s="2">
        <v>-46700</v>
      </c>
      <c r="K46" s="2"/>
      <c r="L46" s="225">
        <v>-88850</v>
      </c>
      <c r="M46" s="2"/>
      <c r="N46" s="2">
        <v>-46700</v>
      </c>
    </row>
    <row r="47" spans="1:14" s="1" customFormat="1" ht="15.95" customHeight="1" x14ac:dyDescent="0.25">
      <c r="A47" s="65" t="s">
        <v>179</v>
      </c>
      <c r="B47" s="51"/>
      <c r="C47" s="51"/>
      <c r="D47" s="51"/>
      <c r="E47" s="51"/>
      <c r="F47" s="9"/>
      <c r="G47" s="8"/>
      <c r="H47" s="224">
        <v>2500</v>
      </c>
      <c r="I47" s="4"/>
      <c r="J47" s="4">
        <v>665026</v>
      </c>
      <c r="K47" s="2"/>
      <c r="L47" s="225">
        <v>2500</v>
      </c>
      <c r="M47" s="2"/>
      <c r="N47" s="4">
        <v>665026</v>
      </c>
    </row>
    <row r="48" spans="1:14" s="1" customFormat="1" ht="15.95" customHeight="1" x14ac:dyDescent="0.25">
      <c r="A48" s="65" t="s">
        <v>60</v>
      </c>
      <c r="B48" s="51"/>
      <c r="C48" s="51"/>
      <c r="D48" s="51"/>
      <c r="E48" s="51"/>
      <c r="F48" s="9"/>
      <c r="G48" s="8"/>
      <c r="H48" s="226">
        <v>380634</v>
      </c>
      <c r="I48" s="4"/>
      <c r="J48" s="3">
        <v>66891</v>
      </c>
      <c r="K48" s="4"/>
      <c r="L48" s="226">
        <v>497863</v>
      </c>
      <c r="M48" s="4"/>
      <c r="N48" s="3">
        <v>62503</v>
      </c>
    </row>
    <row r="49" spans="1:14" s="1" customFormat="1" ht="8.1" customHeight="1" x14ac:dyDescent="0.25">
      <c r="A49" s="8"/>
      <c r="B49" s="8"/>
      <c r="C49" s="8"/>
      <c r="D49" s="8"/>
      <c r="E49" s="8"/>
      <c r="F49" s="9"/>
      <c r="G49" s="8"/>
      <c r="H49" s="224"/>
      <c r="I49" s="4"/>
      <c r="J49" s="4"/>
      <c r="K49" s="4"/>
      <c r="L49" s="224"/>
      <c r="M49" s="4"/>
      <c r="N49" s="4"/>
    </row>
    <row r="50" spans="1:14" s="1" customFormat="1" ht="15.95" customHeight="1" x14ac:dyDescent="0.25">
      <c r="A50" s="67" t="s">
        <v>61</v>
      </c>
      <c r="B50" s="8"/>
      <c r="C50" s="8"/>
      <c r="D50" s="8"/>
      <c r="E50" s="8"/>
      <c r="F50" s="9"/>
      <c r="G50" s="8"/>
      <c r="H50" s="226">
        <f>SUM(H45:H48)</f>
        <v>-147595933</v>
      </c>
      <c r="I50" s="4"/>
      <c r="J50" s="3">
        <f>SUM(J45:J48)</f>
        <v>-85072035</v>
      </c>
      <c r="K50" s="4"/>
      <c r="L50" s="226">
        <f>SUM(L45:L48)</f>
        <v>-147478704</v>
      </c>
      <c r="M50" s="4"/>
      <c r="N50" s="3">
        <f>SUM(N45:N48)</f>
        <v>-84452588</v>
      </c>
    </row>
    <row r="51" spans="1:14" ht="21" customHeight="1" x14ac:dyDescent="0.25">
      <c r="A51" s="136"/>
      <c r="F51" s="137"/>
      <c r="G51" s="138"/>
      <c r="H51" s="139"/>
      <c r="I51" s="139"/>
      <c r="J51" s="139"/>
      <c r="K51" s="139"/>
      <c r="L51" s="139"/>
      <c r="M51" s="139"/>
      <c r="N51" s="139"/>
    </row>
    <row r="52" spans="1:14" ht="22.35" customHeight="1" x14ac:dyDescent="0.25">
      <c r="A52" s="140" t="str">
        <f>'BS2-4'!A50</f>
        <v>The accompanying notes form part of this interim financial information.</v>
      </c>
      <c r="B52" s="132"/>
      <c r="C52" s="129"/>
      <c r="D52" s="129"/>
      <c r="E52" s="129"/>
      <c r="F52" s="141"/>
      <c r="G52" s="132"/>
      <c r="H52" s="142"/>
      <c r="I52" s="142"/>
      <c r="J52" s="143"/>
      <c r="K52" s="143"/>
      <c r="L52" s="143"/>
      <c r="M52" s="143"/>
      <c r="N52" s="143"/>
    </row>
    <row r="53" spans="1:14" ht="16.5" customHeight="1" x14ac:dyDescent="0.25">
      <c r="A53" s="125" t="str">
        <f>A1</f>
        <v>Sunsweet Public Company Limited</v>
      </c>
      <c r="B53" s="125"/>
      <c r="C53" s="125"/>
      <c r="D53" s="125"/>
      <c r="E53" s="125"/>
    </row>
    <row r="54" spans="1:14" ht="16.5" customHeight="1" x14ac:dyDescent="0.25">
      <c r="A54" s="128" t="s">
        <v>62</v>
      </c>
      <c r="B54" s="125"/>
      <c r="C54" s="125"/>
      <c r="D54" s="125"/>
      <c r="E54" s="125"/>
    </row>
    <row r="55" spans="1:14" ht="16.5" customHeight="1" x14ac:dyDescent="0.25">
      <c r="A55" s="130" t="str">
        <f>A3</f>
        <v>For the six-month period ended 30 June 2023</v>
      </c>
      <c r="B55" s="130"/>
      <c r="C55" s="130"/>
      <c r="D55" s="129"/>
      <c r="E55" s="129"/>
      <c r="F55" s="131"/>
      <c r="G55" s="132"/>
      <c r="H55" s="133"/>
      <c r="I55" s="133"/>
      <c r="J55" s="132"/>
      <c r="K55" s="132"/>
      <c r="L55" s="132"/>
      <c r="M55" s="132"/>
      <c r="N55" s="132"/>
    </row>
    <row r="56" spans="1:14" ht="16.5" customHeight="1" x14ac:dyDescent="0.25">
      <c r="A56" s="128"/>
      <c r="B56" s="128"/>
      <c r="C56" s="128"/>
      <c r="D56" s="125"/>
      <c r="E56" s="125"/>
    </row>
    <row r="58" spans="1:14" s="1" customFormat="1" ht="16.5" customHeight="1" x14ac:dyDescent="0.25">
      <c r="A58" s="8"/>
      <c r="B58" s="8"/>
      <c r="C58" s="8"/>
      <c r="D58" s="8"/>
      <c r="E58" s="8"/>
      <c r="F58" s="9"/>
      <c r="G58" s="8"/>
      <c r="H58" s="249" t="s">
        <v>1</v>
      </c>
      <c r="I58" s="249"/>
      <c r="J58" s="249"/>
      <c r="K58" s="8"/>
      <c r="L58" s="250" t="s">
        <v>2</v>
      </c>
      <c r="M58" s="250"/>
      <c r="N58" s="250"/>
    </row>
    <row r="59" spans="1:14" s="1" customFormat="1" ht="16.5" customHeight="1" x14ac:dyDescent="0.25">
      <c r="A59" s="8"/>
      <c r="B59" s="8"/>
      <c r="C59" s="8"/>
      <c r="D59" s="8"/>
      <c r="E59" s="8"/>
      <c r="F59" s="195"/>
      <c r="G59" s="8"/>
      <c r="H59" s="248" t="s">
        <v>65</v>
      </c>
      <c r="I59" s="248"/>
      <c r="J59" s="248"/>
      <c r="K59" s="51"/>
      <c r="L59" s="248" t="s">
        <v>65</v>
      </c>
      <c r="M59" s="248"/>
      <c r="N59" s="248"/>
    </row>
    <row r="60" spans="1:14" s="1" customFormat="1" ht="16.5" customHeight="1" x14ac:dyDescent="0.25">
      <c r="A60" s="8"/>
      <c r="B60" s="8"/>
      <c r="C60" s="8"/>
      <c r="D60" s="8"/>
      <c r="E60" s="8"/>
      <c r="F60" s="195"/>
      <c r="G60" s="8"/>
      <c r="H60" s="54" t="s">
        <v>67</v>
      </c>
      <c r="I60" s="54"/>
      <c r="J60" s="54" t="s">
        <v>67</v>
      </c>
      <c r="K60" s="54"/>
      <c r="L60" s="54" t="s">
        <v>67</v>
      </c>
      <c r="M60" s="54"/>
      <c r="N60" s="54" t="s">
        <v>67</v>
      </c>
    </row>
    <row r="61" spans="1:14" s="1" customFormat="1" ht="16.5" customHeight="1" x14ac:dyDescent="0.25">
      <c r="A61" s="8"/>
      <c r="B61" s="8"/>
      <c r="C61" s="8"/>
      <c r="D61" s="8"/>
      <c r="E61" s="8" t="s">
        <v>51</v>
      </c>
      <c r="F61" s="195"/>
      <c r="G61" s="8"/>
      <c r="H61" s="55" t="s">
        <v>168</v>
      </c>
      <c r="I61" s="56"/>
      <c r="J61" s="55" t="s">
        <v>152</v>
      </c>
      <c r="K61" s="56"/>
      <c r="L61" s="55" t="s">
        <v>168</v>
      </c>
      <c r="M61" s="56"/>
      <c r="N61" s="55" t="s">
        <v>152</v>
      </c>
    </row>
    <row r="62" spans="1:14" s="1" customFormat="1" ht="16.5" customHeight="1" x14ac:dyDescent="0.25">
      <c r="A62" s="8"/>
      <c r="B62" s="8"/>
      <c r="C62" s="8"/>
      <c r="D62" s="8"/>
      <c r="E62" s="8"/>
      <c r="F62" s="57" t="s">
        <v>163</v>
      </c>
      <c r="G62" s="8"/>
      <c r="H62" s="58" t="s">
        <v>5</v>
      </c>
      <c r="I62" s="54"/>
      <c r="J62" s="58" t="s">
        <v>5</v>
      </c>
      <c r="K62" s="54"/>
      <c r="L62" s="58" t="s">
        <v>5</v>
      </c>
      <c r="M62" s="54"/>
      <c r="N62" s="58" t="s">
        <v>5</v>
      </c>
    </row>
    <row r="63" spans="1:14" s="1" customFormat="1" ht="16.5" customHeight="1" x14ac:dyDescent="0.25">
      <c r="A63" s="51" t="s">
        <v>63</v>
      </c>
      <c r="B63" s="51"/>
      <c r="C63" s="51"/>
      <c r="D63" s="51"/>
      <c r="E63" s="51"/>
      <c r="F63" s="195"/>
      <c r="G63" s="8"/>
      <c r="H63" s="232"/>
      <c r="I63" s="68"/>
      <c r="J63" s="68"/>
      <c r="K63" s="69"/>
      <c r="L63" s="237"/>
      <c r="M63" s="69"/>
      <c r="N63" s="69"/>
    </row>
    <row r="64" spans="1:14" s="1" customFormat="1" ht="16.5" customHeight="1" x14ac:dyDescent="0.25">
      <c r="A64" s="8" t="s">
        <v>100</v>
      </c>
      <c r="B64" s="51"/>
      <c r="C64" s="51"/>
      <c r="D64" s="51"/>
      <c r="E64" s="51"/>
      <c r="F64" s="9"/>
      <c r="G64" s="8"/>
      <c r="H64" s="224"/>
      <c r="I64" s="4"/>
      <c r="J64" s="4"/>
      <c r="K64" s="2"/>
      <c r="L64" s="225"/>
      <c r="M64" s="2"/>
      <c r="N64" s="4"/>
    </row>
    <row r="65" spans="1:14" s="1" customFormat="1" ht="16.5" customHeight="1" x14ac:dyDescent="0.25">
      <c r="A65" s="8"/>
      <c r="B65" s="8" t="s">
        <v>66</v>
      </c>
      <c r="C65" s="51"/>
      <c r="D65" s="51"/>
      <c r="E65" s="51"/>
      <c r="F65" s="9"/>
      <c r="G65" s="8"/>
      <c r="H65" s="224">
        <v>131213010</v>
      </c>
      <c r="I65" s="4"/>
      <c r="J65" s="4">
        <v>304252759</v>
      </c>
      <c r="K65" s="2"/>
      <c r="L65" s="225">
        <v>131213010</v>
      </c>
      <c r="M65" s="2"/>
      <c r="N65" s="4">
        <v>299252759</v>
      </c>
    </row>
    <row r="66" spans="1:14" s="1" customFormat="1" ht="16.5" customHeight="1" x14ac:dyDescent="0.25">
      <c r="A66" s="8" t="s">
        <v>151</v>
      </c>
      <c r="B66" s="51"/>
      <c r="C66" s="11"/>
      <c r="D66" s="8"/>
      <c r="E66" s="8"/>
      <c r="F66" s="70"/>
      <c r="G66" s="8"/>
      <c r="H66" s="224"/>
      <c r="I66" s="4"/>
      <c r="J66" s="4"/>
      <c r="K66" s="2"/>
      <c r="L66" s="225"/>
      <c r="M66" s="2"/>
      <c r="N66" s="4"/>
    </row>
    <row r="67" spans="1:14" s="1" customFormat="1" ht="16.350000000000001" customHeight="1" x14ac:dyDescent="0.25">
      <c r="A67" s="8"/>
      <c r="B67" s="8" t="s">
        <v>66</v>
      </c>
      <c r="C67" s="11"/>
      <c r="D67" s="51"/>
      <c r="E67" s="51"/>
      <c r="F67" s="70"/>
      <c r="G67" s="8"/>
      <c r="H67" s="224">
        <v>-131213010</v>
      </c>
      <c r="I67" s="4"/>
      <c r="J67" s="4">
        <v>-309252759</v>
      </c>
      <c r="K67" s="2"/>
      <c r="L67" s="225">
        <v>-131213010</v>
      </c>
      <c r="M67" s="2"/>
      <c r="N67" s="4">
        <v>-309252759</v>
      </c>
    </row>
    <row r="68" spans="1:14" s="1" customFormat="1" ht="16.350000000000001" customHeight="1" x14ac:dyDescent="0.25">
      <c r="A68" s="8" t="s">
        <v>161</v>
      </c>
      <c r="B68" s="8"/>
      <c r="C68" s="11"/>
      <c r="D68" s="51"/>
      <c r="E68" s="51"/>
      <c r="F68" s="70"/>
      <c r="G68" s="8"/>
      <c r="H68" s="224">
        <v>-3870047</v>
      </c>
      <c r="I68" s="4"/>
      <c r="J68" s="4">
        <v>-4138039</v>
      </c>
      <c r="K68" s="2"/>
      <c r="L68" s="225">
        <v>-3870047</v>
      </c>
      <c r="M68" s="2"/>
      <c r="N68" s="4">
        <v>-3138039</v>
      </c>
    </row>
    <row r="69" spans="1:14" s="1" customFormat="1" ht="16.5" customHeight="1" x14ac:dyDescent="0.25">
      <c r="A69" s="8" t="s">
        <v>157</v>
      </c>
      <c r="B69" s="51"/>
      <c r="C69" s="11"/>
      <c r="F69" s="70"/>
      <c r="G69" s="8"/>
      <c r="H69" s="224"/>
      <c r="I69" s="2"/>
      <c r="J69" s="4"/>
      <c r="K69" s="2"/>
      <c r="L69" s="224"/>
      <c r="M69" s="2"/>
      <c r="N69" s="4"/>
    </row>
    <row r="70" spans="1:14" s="1" customFormat="1" ht="16.5" customHeight="1" x14ac:dyDescent="0.25">
      <c r="A70" s="8"/>
      <c r="B70" s="8" t="s">
        <v>139</v>
      </c>
      <c r="C70" s="11"/>
      <c r="F70" s="70" t="s">
        <v>165</v>
      </c>
      <c r="G70" s="8"/>
      <c r="H70" s="224">
        <v>75323000</v>
      </c>
      <c r="I70" s="2"/>
      <c r="J70" s="4">
        <v>55030000</v>
      </c>
      <c r="K70" s="2"/>
      <c r="L70" s="238">
        <v>75323000</v>
      </c>
      <c r="M70" s="2"/>
      <c r="N70" s="4">
        <v>55030000</v>
      </c>
    </row>
    <row r="71" spans="1:14" s="1" customFormat="1" ht="16.5" customHeight="1" x14ac:dyDescent="0.25">
      <c r="A71" s="11" t="s">
        <v>158</v>
      </c>
      <c r="B71" s="11"/>
      <c r="C71" s="11"/>
      <c r="D71" s="8"/>
      <c r="E71" s="8"/>
      <c r="F71" s="70"/>
      <c r="G71" s="8"/>
      <c r="H71" s="223"/>
      <c r="I71" s="52"/>
      <c r="J71" s="71"/>
      <c r="K71" s="71"/>
      <c r="L71" s="238"/>
    </row>
    <row r="72" spans="1:14" s="1" customFormat="1" ht="16.5" customHeight="1" x14ac:dyDescent="0.25">
      <c r="A72" s="11"/>
      <c r="B72" s="11" t="s">
        <v>139</v>
      </c>
      <c r="C72" s="11"/>
      <c r="D72" s="8"/>
      <c r="E72" s="8"/>
      <c r="F72" s="70" t="s">
        <v>165</v>
      </c>
      <c r="G72" s="8"/>
      <c r="H72" s="224">
        <v>-19810000</v>
      </c>
      <c r="I72" s="4"/>
      <c r="J72" s="2">
        <v>-9750000</v>
      </c>
      <c r="K72" s="2"/>
      <c r="L72" s="225">
        <v>-19810000</v>
      </c>
      <c r="M72" s="2"/>
      <c r="N72" s="2">
        <v>-9750000</v>
      </c>
    </row>
    <row r="73" spans="1:14" s="1" customFormat="1" ht="16.5" customHeight="1" x14ac:dyDescent="0.25">
      <c r="A73" s="11" t="s">
        <v>150</v>
      </c>
      <c r="B73" s="11"/>
      <c r="C73" s="11"/>
      <c r="F73" s="70"/>
      <c r="G73" s="8"/>
      <c r="H73" s="224">
        <v>-64478757</v>
      </c>
      <c r="I73" s="2"/>
      <c r="J73" s="4">
        <v>-96633634</v>
      </c>
      <c r="K73" s="2"/>
      <c r="L73" s="224">
        <v>-64478757</v>
      </c>
      <c r="M73" s="2"/>
      <c r="N73" s="2">
        <v>-96633634</v>
      </c>
    </row>
    <row r="74" spans="1:14" s="1" customFormat="1" ht="16.5" customHeight="1" x14ac:dyDescent="0.25">
      <c r="A74" s="11" t="s">
        <v>64</v>
      </c>
      <c r="B74" s="11"/>
      <c r="C74" s="11"/>
      <c r="F74" s="70"/>
      <c r="G74" s="8"/>
      <c r="H74" s="226">
        <v>-1720762</v>
      </c>
      <c r="I74" s="2"/>
      <c r="J74" s="3">
        <v>-1246081</v>
      </c>
      <c r="K74" s="2"/>
      <c r="L74" s="226">
        <v>-1720718</v>
      </c>
      <c r="M74" s="2"/>
      <c r="N74" s="64">
        <v>-1157030</v>
      </c>
    </row>
    <row r="75" spans="1:14" s="1" customFormat="1" ht="16.5" customHeight="1" x14ac:dyDescent="0.25">
      <c r="A75" s="8"/>
      <c r="B75" s="8"/>
      <c r="C75" s="8"/>
      <c r="D75" s="8"/>
      <c r="E75" s="8"/>
      <c r="F75" s="70"/>
      <c r="G75" s="8"/>
      <c r="H75" s="224"/>
      <c r="I75" s="4"/>
      <c r="J75" s="4"/>
      <c r="K75" s="4"/>
      <c r="L75" s="224"/>
      <c r="M75" s="4"/>
      <c r="N75" s="4"/>
    </row>
    <row r="76" spans="1:14" s="1" customFormat="1" ht="16.5" customHeight="1" x14ac:dyDescent="0.25">
      <c r="A76" s="53" t="s">
        <v>195</v>
      </c>
      <c r="B76" s="51"/>
      <c r="C76" s="8"/>
      <c r="D76" s="8"/>
      <c r="E76" s="8"/>
      <c r="F76" s="70"/>
      <c r="G76" s="8"/>
      <c r="H76" s="226">
        <f>SUM(H65:H74)</f>
        <v>-14556566</v>
      </c>
      <c r="I76" s="4"/>
      <c r="J76" s="3">
        <f>SUM(J63:J74)</f>
        <v>-61737754</v>
      </c>
      <c r="K76" s="4"/>
      <c r="L76" s="226">
        <f>SUM(L65:L74)</f>
        <v>-14556522</v>
      </c>
      <c r="M76" s="4"/>
      <c r="N76" s="3">
        <f>SUM(N65:N74)</f>
        <v>-65648703</v>
      </c>
    </row>
    <row r="77" spans="1:14" s="1" customFormat="1" ht="16.5" customHeight="1" x14ac:dyDescent="0.25">
      <c r="A77" s="8"/>
      <c r="B77" s="8"/>
      <c r="C77" s="8"/>
      <c r="D77" s="8"/>
      <c r="E77" s="8"/>
      <c r="F77" s="70"/>
      <c r="G77" s="8"/>
      <c r="H77" s="224"/>
      <c r="I77" s="4"/>
      <c r="J77" s="4"/>
      <c r="K77" s="4"/>
      <c r="L77" s="224"/>
      <c r="M77" s="4"/>
      <c r="N77" s="4"/>
    </row>
    <row r="78" spans="1:14" s="1" customFormat="1" ht="16.5" customHeight="1" x14ac:dyDescent="0.25">
      <c r="A78" s="51" t="s">
        <v>134</v>
      </c>
      <c r="B78" s="8"/>
      <c r="C78" s="8"/>
      <c r="D78" s="8"/>
      <c r="E78" s="8"/>
      <c r="F78" s="70"/>
      <c r="G78" s="8"/>
      <c r="H78" s="224"/>
      <c r="I78" s="4"/>
      <c r="J78" s="4"/>
      <c r="K78" s="4"/>
      <c r="L78" s="224"/>
      <c r="M78" s="4"/>
      <c r="N78" s="4"/>
    </row>
    <row r="79" spans="1:14" s="1" customFormat="1" ht="16.5" customHeight="1" x14ac:dyDescent="0.25">
      <c r="A79" s="53"/>
      <c r="B79" s="51" t="s">
        <v>135</v>
      </c>
      <c r="C79" s="8"/>
      <c r="D79" s="8"/>
      <c r="E79" s="8"/>
      <c r="F79" s="70"/>
      <c r="G79" s="8"/>
      <c r="H79" s="224">
        <f>+H76+H50+H41</f>
        <v>-23722383</v>
      </c>
      <c r="I79" s="4"/>
      <c r="J79" s="4">
        <f>+J76+J50+J41</f>
        <v>198181779.26999998</v>
      </c>
      <c r="K79" s="4"/>
      <c r="L79" s="224">
        <f>+L76+L50+L41</f>
        <v>-25664613</v>
      </c>
      <c r="M79" s="4"/>
      <c r="N79" s="4">
        <f>+N76+N50+N41</f>
        <v>193961445.26999998</v>
      </c>
    </row>
    <row r="80" spans="1:14" s="1" customFormat="1" ht="16.5" customHeight="1" x14ac:dyDescent="0.25">
      <c r="A80" s="11" t="s">
        <v>105</v>
      </c>
      <c r="B80" s="8"/>
      <c r="C80" s="8"/>
      <c r="D80" s="8"/>
      <c r="E80" s="8"/>
      <c r="F80" s="70"/>
      <c r="G80" s="8"/>
      <c r="H80" s="224"/>
      <c r="I80" s="4"/>
      <c r="J80" s="4"/>
      <c r="K80" s="4"/>
      <c r="L80" s="224"/>
      <c r="M80" s="4"/>
      <c r="N80" s="4"/>
    </row>
    <row r="81" spans="1:14" s="1" customFormat="1" ht="16.5" customHeight="1" x14ac:dyDescent="0.25">
      <c r="A81" s="11"/>
      <c r="B81" s="8" t="s">
        <v>106</v>
      </c>
      <c r="C81" s="8"/>
      <c r="D81" s="8"/>
      <c r="E81" s="8"/>
      <c r="F81" s="70"/>
      <c r="G81" s="8"/>
      <c r="H81" s="224">
        <v>235773992</v>
      </c>
      <c r="I81" s="4"/>
      <c r="J81" s="239">
        <v>13416039</v>
      </c>
      <c r="K81" s="2"/>
      <c r="L81" s="225">
        <v>231632659</v>
      </c>
      <c r="M81" s="2"/>
      <c r="N81" s="2">
        <v>13856586</v>
      </c>
    </row>
    <row r="82" spans="1:14" s="1" customFormat="1" ht="16.5" customHeight="1" x14ac:dyDescent="0.25">
      <c r="A82" s="11" t="s">
        <v>198</v>
      </c>
      <c r="B82" s="8"/>
      <c r="C82" s="8"/>
      <c r="D82" s="8"/>
      <c r="E82" s="8"/>
      <c r="F82" s="70"/>
      <c r="G82" s="8"/>
      <c r="H82" s="226">
        <v>130294</v>
      </c>
      <c r="I82" s="4"/>
      <c r="J82" s="72">
        <v>2807990.73</v>
      </c>
      <c r="K82" s="2"/>
      <c r="L82" s="231">
        <v>130294</v>
      </c>
      <c r="M82" s="2"/>
      <c r="N82" s="64">
        <v>2807990.73</v>
      </c>
    </row>
    <row r="83" spans="1:14" s="1" customFormat="1" ht="16.5" customHeight="1" x14ac:dyDescent="0.25">
      <c r="A83" s="8"/>
      <c r="B83" s="8"/>
      <c r="C83" s="8"/>
      <c r="D83" s="8"/>
      <c r="E83" s="8"/>
      <c r="F83" s="70"/>
      <c r="G83" s="8"/>
      <c r="H83" s="224"/>
      <c r="I83" s="4"/>
      <c r="J83" s="4"/>
      <c r="K83" s="4"/>
      <c r="L83" s="224"/>
      <c r="M83" s="4"/>
      <c r="N83" s="4"/>
    </row>
    <row r="84" spans="1:14" s="1" customFormat="1" ht="16.5" customHeight="1" x14ac:dyDescent="0.25">
      <c r="A84" s="73" t="s">
        <v>101</v>
      </c>
      <c r="B84" s="8"/>
      <c r="C84" s="8"/>
      <c r="D84" s="8"/>
      <c r="E84" s="8"/>
      <c r="F84" s="70"/>
      <c r="G84" s="8"/>
      <c r="H84" s="224"/>
      <c r="I84" s="4"/>
      <c r="J84" s="4"/>
      <c r="K84" s="4"/>
      <c r="L84" s="224"/>
      <c r="M84" s="4"/>
      <c r="N84" s="4"/>
    </row>
    <row r="85" spans="1:14" s="1" customFormat="1" ht="16.5" customHeight="1" thickBot="1" x14ac:dyDescent="0.3">
      <c r="A85" s="73"/>
      <c r="B85" s="51" t="s">
        <v>102</v>
      </c>
      <c r="C85" s="8"/>
      <c r="D85" s="8"/>
      <c r="E85" s="8"/>
      <c r="F85" s="9"/>
      <c r="G85" s="8"/>
      <c r="H85" s="233">
        <f>SUM(H79:I82)</f>
        <v>212181903</v>
      </c>
      <c r="I85" s="4"/>
      <c r="J85" s="6">
        <f>SUM(J79:K82)</f>
        <v>214405808.99999997</v>
      </c>
      <c r="K85" s="4"/>
      <c r="L85" s="233">
        <f>SUM(L79:L82)</f>
        <v>206098340</v>
      </c>
      <c r="M85" s="4"/>
      <c r="N85" s="6">
        <f>SUM(N79:N82)</f>
        <v>210626021.99999997</v>
      </c>
    </row>
    <row r="86" spans="1:14" s="1" customFormat="1" ht="16.5" customHeight="1" thickTop="1" x14ac:dyDescent="0.25">
      <c r="A86" s="73"/>
      <c r="B86" s="8"/>
      <c r="C86" s="8"/>
      <c r="D86" s="8"/>
      <c r="E86" s="8"/>
      <c r="F86" s="9"/>
      <c r="G86" s="8"/>
      <c r="H86" s="224"/>
      <c r="I86" s="4"/>
      <c r="J86" s="4"/>
      <c r="K86" s="4"/>
      <c r="L86" s="224"/>
      <c r="M86" s="4"/>
      <c r="N86" s="4"/>
    </row>
    <row r="87" spans="1:14" s="1" customFormat="1" ht="16.5" customHeight="1" x14ac:dyDescent="0.25">
      <c r="A87" s="73" t="s">
        <v>187</v>
      </c>
      <c r="B87" s="210"/>
      <c r="F87" s="9"/>
      <c r="G87" s="8"/>
      <c r="H87" s="224"/>
      <c r="I87" s="4"/>
      <c r="J87" s="4"/>
      <c r="K87" s="4"/>
      <c r="L87" s="224"/>
      <c r="M87" s="4"/>
      <c r="N87" s="4"/>
    </row>
    <row r="88" spans="1:14" s="1" customFormat="1" ht="16.5" customHeight="1" x14ac:dyDescent="0.25">
      <c r="A88" s="73"/>
      <c r="B88" s="210" t="s">
        <v>188</v>
      </c>
      <c r="F88" s="9"/>
      <c r="G88" s="8"/>
      <c r="H88" s="224"/>
      <c r="I88" s="4"/>
      <c r="J88" s="4"/>
      <c r="K88" s="4"/>
      <c r="L88" s="224"/>
      <c r="M88" s="4"/>
      <c r="N88" s="4"/>
    </row>
    <row r="89" spans="1:14" s="1" customFormat="1" ht="16.5" customHeight="1" x14ac:dyDescent="0.25">
      <c r="A89" s="214" t="s">
        <v>8</v>
      </c>
      <c r="B89" s="210"/>
      <c r="F89" s="9"/>
      <c r="G89" s="8"/>
      <c r="H89" s="234">
        <v>235773992</v>
      </c>
      <c r="I89" s="2"/>
      <c r="J89" s="215">
        <v>14323709</v>
      </c>
      <c r="K89" s="2"/>
      <c r="L89" s="234">
        <v>231632659</v>
      </c>
      <c r="M89" s="2"/>
      <c r="N89" s="215">
        <v>13856586</v>
      </c>
    </row>
    <row r="90" spans="1:14" s="1" customFormat="1" ht="16.5" customHeight="1" x14ac:dyDescent="0.25">
      <c r="A90" s="214" t="s">
        <v>189</v>
      </c>
      <c r="B90" s="210"/>
      <c r="F90" s="9"/>
      <c r="G90" s="8"/>
      <c r="H90" s="235">
        <v>0</v>
      </c>
      <c r="I90" s="2"/>
      <c r="J90" s="216">
        <v>-907670</v>
      </c>
      <c r="K90" s="2"/>
      <c r="L90" s="235">
        <v>0</v>
      </c>
      <c r="M90" s="2"/>
      <c r="N90" s="216">
        <v>0</v>
      </c>
    </row>
    <row r="91" spans="1:14" s="1" customFormat="1" ht="16.5" customHeight="1" x14ac:dyDescent="0.25">
      <c r="A91" s="73"/>
      <c r="B91" s="210"/>
      <c r="F91" s="9"/>
      <c r="G91" s="8"/>
      <c r="H91" s="234"/>
      <c r="I91" s="2"/>
      <c r="J91" s="215"/>
      <c r="K91" s="2"/>
      <c r="L91" s="234"/>
      <c r="M91" s="2"/>
      <c r="N91" s="215"/>
    </row>
    <row r="92" spans="1:14" s="1" customFormat="1" ht="16.5" customHeight="1" x14ac:dyDescent="0.25">
      <c r="A92" s="73" t="s">
        <v>190</v>
      </c>
      <c r="F92" s="9"/>
      <c r="G92" s="8"/>
      <c r="H92" s="224"/>
      <c r="L92" s="224"/>
    </row>
    <row r="93" spans="1:14" s="1" customFormat="1" ht="16.5" customHeight="1" thickBot="1" x14ac:dyDescent="0.3">
      <c r="A93" s="73"/>
      <c r="B93" s="210" t="s">
        <v>191</v>
      </c>
      <c r="F93" s="9"/>
      <c r="G93" s="8"/>
      <c r="H93" s="236">
        <f>SUM(H89:H90)</f>
        <v>235773992</v>
      </c>
      <c r="I93" s="2"/>
      <c r="J93" s="217">
        <f>SUM(J89:J90)</f>
        <v>13416039</v>
      </c>
      <c r="K93" s="2"/>
      <c r="L93" s="236">
        <f>SUM(L89:L90)</f>
        <v>231632659</v>
      </c>
      <c r="M93" s="2"/>
      <c r="N93" s="217">
        <f>SUM(N89:N90)</f>
        <v>13856586</v>
      </c>
    </row>
    <row r="94" spans="1:14" s="1" customFormat="1" ht="16.5" customHeight="1" thickTop="1" x14ac:dyDescent="0.25">
      <c r="A94" s="73"/>
      <c r="B94" s="8"/>
      <c r="C94" s="8"/>
      <c r="D94" s="8"/>
      <c r="E94" s="8"/>
      <c r="F94" s="9"/>
      <c r="G94" s="8"/>
      <c r="H94" s="224"/>
      <c r="I94" s="4"/>
      <c r="J94" s="4"/>
      <c r="K94" s="4"/>
      <c r="L94" s="224"/>
      <c r="M94" s="4"/>
      <c r="N94" s="4"/>
    </row>
    <row r="95" spans="1:14" s="1" customFormat="1" ht="16.5" customHeight="1" x14ac:dyDescent="0.25">
      <c r="A95" s="53" t="s">
        <v>133</v>
      </c>
      <c r="B95" s="8"/>
      <c r="C95" s="8"/>
      <c r="D95" s="218"/>
      <c r="E95" s="218"/>
      <c r="F95" s="219"/>
      <c r="G95" s="218"/>
      <c r="H95" s="224"/>
      <c r="I95" s="4"/>
      <c r="J95" s="4"/>
      <c r="K95" s="4"/>
      <c r="L95" s="224"/>
      <c r="M95" s="4"/>
      <c r="N95" s="4"/>
    </row>
    <row r="96" spans="1:14" s="1" customFormat="1" ht="14.25" customHeight="1" x14ac:dyDescent="0.25">
      <c r="A96" s="53"/>
      <c r="B96" s="8"/>
      <c r="C96" s="8"/>
      <c r="D96" s="218"/>
      <c r="E96" s="218"/>
      <c r="F96" s="219"/>
      <c r="G96" s="218"/>
      <c r="H96" s="224"/>
      <c r="I96" s="4"/>
      <c r="J96" s="4"/>
      <c r="K96" s="4"/>
      <c r="L96" s="224"/>
      <c r="M96" s="4"/>
      <c r="N96" s="4"/>
    </row>
    <row r="97" spans="1:14" s="1" customFormat="1" ht="16.5" customHeight="1" x14ac:dyDescent="0.25">
      <c r="A97" s="220" t="s">
        <v>145</v>
      </c>
      <c r="B97" s="8"/>
      <c r="C97" s="8"/>
      <c r="D97" s="218"/>
      <c r="E97" s="218"/>
      <c r="F97" s="219"/>
      <c r="G97" s="218"/>
      <c r="H97" s="224">
        <v>672875</v>
      </c>
      <c r="I97" s="4"/>
      <c r="J97" s="4">
        <v>7893708</v>
      </c>
      <c r="K97" s="4"/>
      <c r="L97" s="224">
        <v>672875</v>
      </c>
      <c r="M97" s="4"/>
      <c r="N97" s="4">
        <v>6893708</v>
      </c>
    </row>
    <row r="98" spans="1:14" s="1" customFormat="1" ht="16.5" customHeight="1" x14ac:dyDescent="0.25">
      <c r="A98" s="221" t="s">
        <v>146</v>
      </c>
      <c r="B98" s="8"/>
      <c r="C98" s="8"/>
      <c r="D98" s="218"/>
      <c r="E98" s="218"/>
      <c r="F98" s="219"/>
      <c r="G98" s="218"/>
      <c r="H98" s="224">
        <v>3076587</v>
      </c>
      <c r="I98" s="4"/>
      <c r="J98" s="4">
        <v>6983172</v>
      </c>
      <c r="K98" s="4"/>
      <c r="L98" s="224">
        <v>3076587</v>
      </c>
      <c r="M98" s="4"/>
      <c r="N98" s="4">
        <v>6983172</v>
      </c>
    </row>
    <row r="99" spans="1:14" ht="16.5" customHeight="1" x14ac:dyDescent="0.25">
      <c r="A99" s="146"/>
      <c r="F99" s="145"/>
      <c r="G99" s="144"/>
      <c r="H99" s="93"/>
      <c r="I99" s="93"/>
      <c r="J99" s="98"/>
      <c r="K99" s="93"/>
      <c r="L99" s="93"/>
      <c r="M99" s="93"/>
      <c r="N99" s="98"/>
    </row>
    <row r="100" spans="1:14" ht="16.5" customHeight="1" x14ac:dyDescent="0.25">
      <c r="A100" s="146"/>
      <c r="F100" s="145"/>
      <c r="G100" s="144"/>
      <c r="H100" s="93"/>
      <c r="I100" s="93"/>
      <c r="J100" s="98"/>
      <c r="K100" s="93"/>
      <c r="L100" s="93"/>
      <c r="M100" s="93"/>
      <c r="N100" s="98"/>
    </row>
    <row r="101" spans="1:14" ht="22.35" customHeight="1" x14ac:dyDescent="0.25">
      <c r="A101" s="132" t="str">
        <f>'BS2-4'!A50</f>
        <v>The accompanying notes form part of this interim financial information.</v>
      </c>
      <c r="B101" s="132"/>
      <c r="C101" s="132"/>
      <c r="D101" s="132"/>
      <c r="E101" s="132"/>
      <c r="F101" s="131"/>
      <c r="G101" s="132"/>
      <c r="H101" s="133"/>
      <c r="I101" s="133"/>
      <c r="J101" s="132"/>
      <c r="K101" s="132"/>
      <c r="L101" s="132"/>
      <c r="M101" s="132"/>
      <c r="N101" s="132"/>
    </row>
  </sheetData>
  <mergeCells count="8">
    <mergeCell ref="H59:J59"/>
    <mergeCell ref="L59:N59"/>
    <mergeCell ref="H6:J6"/>
    <mergeCell ref="L6:N6"/>
    <mergeCell ref="H7:J7"/>
    <mergeCell ref="L7:N7"/>
    <mergeCell ref="H58:J58"/>
    <mergeCell ref="L58:N58"/>
  </mergeCells>
  <pageMargins left="0.8" right="0.5" top="0.5" bottom="0.6" header="0.49" footer="0.4"/>
  <pageSetup paperSize="9" scale="98" firstPageNumber="9" fitToHeight="0" orientation="portrait" useFirstPageNumber="1" horizontalDpi="1200" verticalDpi="1200" r:id="rId1"/>
  <headerFooter>
    <oddFooter>&amp;R&amp;"Arial,Regular"&amp;10&amp;P</oddFooter>
  </headerFooter>
  <rowBreaks count="1" manualBreakCount="1">
    <brk id="52" max="13" man="1"/>
  </rowBreaks>
  <ignoredErrors>
    <ignoredError sqref="F71 F70 F72 I9 K9 M9 H9 N9 L9 J9 M61 K61 I61 H61 J61 L61 N6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BS2-4</vt:lpstr>
      <vt:lpstr>PL5  (3month)</vt:lpstr>
      <vt:lpstr>PL6  (6month)</vt:lpstr>
      <vt:lpstr>EQ_Conso7</vt:lpstr>
      <vt:lpstr>EQ_Comp8</vt:lpstr>
      <vt:lpstr>CF9-10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Praphensri Puttaluck</cp:lastModifiedBy>
  <cp:lastPrinted>2023-08-09T09:02:00Z</cp:lastPrinted>
  <dcterms:created xsi:type="dcterms:W3CDTF">2017-04-27T10:54:39Z</dcterms:created>
  <dcterms:modified xsi:type="dcterms:W3CDTF">2023-08-09T09:02:43Z</dcterms:modified>
</cp:coreProperties>
</file>